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ekretariat\Documents\Daten Sekretariat\3 - Finanzen\Budget\"/>
    </mc:Choice>
  </mc:AlternateContent>
  <xr:revisionPtr revIDLastSave="0" documentId="8_{07C36DCC-8D57-49E7-91A1-93DC7A4DE69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August 2020" sheetId="11" r:id="rId1"/>
    <sheet name="September 2020" sheetId="13" r:id="rId2"/>
    <sheet name="Version_20201013" sheetId="14" r:id="rId3"/>
    <sheet name="KGV_20201101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9" i="15" l="1"/>
  <c r="G209" i="15"/>
  <c r="E209" i="15"/>
  <c r="H207" i="15"/>
  <c r="F207" i="15"/>
  <c r="D207" i="15"/>
  <c r="H202" i="15"/>
  <c r="H201" i="15"/>
  <c r="F201" i="15"/>
  <c r="D201" i="15"/>
  <c r="F200" i="15"/>
  <c r="I171" i="15"/>
  <c r="I214" i="15" s="1"/>
  <c r="E171" i="15"/>
  <c r="E214" i="15" s="1"/>
  <c r="G169" i="15"/>
  <c r="E160" i="15"/>
  <c r="E213" i="15" s="1"/>
  <c r="I149" i="15"/>
  <c r="I212" i="15" s="1"/>
  <c r="G149" i="15"/>
  <c r="G212" i="15" s="1"/>
  <c r="E149" i="15"/>
  <c r="E212" i="15" s="1"/>
  <c r="I129" i="15"/>
  <c r="I211" i="15" s="1"/>
  <c r="G129" i="15"/>
  <c r="G211" i="15" s="1"/>
  <c r="E129" i="15"/>
  <c r="E211" i="15" s="1"/>
  <c r="I123" i="15"/>
  <c r="I210" i="15" s="1"/>
  <c r="G123" i="15"/>
  <c r="G210" i="15" s="1"/>
  <c r="E123" i="15"/>
  <c r="E210" i="15" s="1"/>
  <c r="I117" i="15"/>
  <c r="I208" i="15" s="1"/>
  <c r="H117" i="15"/>
  <c r="H208" i="15" s="1"/>
  <c r="G117" i="15"/>
  <c r="G208" i="15" s="1"/>
  <c r="F117" i="15"/>
  <c r="E117" i="15"/>
  <c r="E208" i="15" s="1"/>
  <c r="D117" i="15"/>
  <c r="D208" i="15" s="1"/>
  <c r="H109" i="15"/>
  <c r="H206" i="15" s="1"/>
  <c r="F109" i="15"/>
  <c r="F206" i="15" s="1"/>
  <c r="D109" i="15"/>
  <c r="D206" i="15" s="1"/>
  <c r="H101" i="15"/>
  <c r="H205" i="15" s="1"/>
  <c r="F101" i="15"/>
  <c r="F205" i="15" s="1"/>
  <c r="D101" i="15"/>
  <c r="D205" i="15" s="1"/>
  <c r="D96" i="15"/>
  <c r="D204" i="15" s="1"/>
  <c r="H87" i="15"/>
  <c r="H203" i="15" s="1"/>
  <c r="F87" i="15"/>
  <c r="F203" i="15" s="1"/>
  <c r="D87" i="15"/>
  <c r="D203" i="15" s="1"/>
  <c r="H79" i="15"/>
  <c r="F79" i="15"/>
  <c r="F202" i="15" s="1"/>
  <c r="D79" i="15"/>
  <c r="D202" i="15" s="1"/>
  <c r="H56" i="15"/>
  <c r="H200" i="15" s="1"/>
  <c r="F56" i="15"/>
  <c r="D56" i="15"/>
  <c r="D200" i="15" s="1"/>
  <c r="H24" i="15"/>
  <c r="H199" i="15" s="1"/>
  <c r="F24" i="15"/>
  <c r="F199" i="15" s="1"/>
  <c r="E24" i="15"/>
  <c r="E199" i="15" s="1"/>
  <c r="D24" i="15"/>
  <c r="D199" i="15" s="1"/>
  <c r="E217" i="15" l="1"/>
  <c r="H217" i="15"/>
  <c r="G217" i="15"/>
  <c r="D217" i="15"/>
  <c r="I217" i="15"/>
  <c r="F217" i="15"/>
  <c r="I187" i="14"/>
  <c r="G187" i="14"/>
  <c r="E187" i="14"/>
  <c r="H185" i="14"/>
  <c r="F185" i="14"/>
  <c r="D185" i="14"/>
  <c r="H179" i="14"/>
  <c r="F179" i="14"/>
  <c r="D179" i="14"/>
  <c r="I171" i="14"/>
  <c r="I192" i="14" s="1"/>
  <c r="E171" i="14"/>
  <c r="E192" i="14" s="1"/>
  <c r="G169" i="14"/>
  <c r="E160" i="14"/>
  <c r="E191" i="14" s="1"/>
  <c r="I149" i="14"/>
  <c r="I190" i="14" s="1"/>
  <c r="G149" i="14"/>
  <c r="G190" i="14" s="1"/>
  <c r="E149" i="14"/>
  <c r="E190" i="14" s="1"/>
  <c r="I129" i="14"/>
  <c r="I189" i="14" s="1"/>
  <c r="G129" i="14"/>
  <c r="G189" i="14" s="1"/>
  <c r="E129" i="14"/>
  <c r="E189" i="14" s="1"/>
  <c r="I123" i="14"/>
  <c r="I188" i="14" s="1"/>
  <c r="G123" i="14"/>
  <c r="G188" i="14" s="1"/>
  <c r="E123" i="14"/>
  <c r="E188" i="14" s="1"/>
  <c r="I117" i="14"/>
  <c r="I186" i="14" s="1"/>
  <c r="H117" i="14"/>
  <c r="H186" i="14" s="1"/>
  <c r="G117" i="14"/>
  <c r="G186" i="14" s="1"/>
  <c r="F117" i="14"/>
  <c r="E117" i="14"/>
  <c r="E186" i="14" s="1"/>
  <c r="D117" i="14"/>
  <c r="D186" i="14" s="1"/>
  <c r="H109" i="14"/>
  <c r="H184" i="14" s="1"/>
  <c r="F109" i="14"/>
  <c r="F184" i="14" s="1"/>
  <c r="D109" i="14"/>
  <c r="D184" i="14" s="1"/>
  <c r="H101" i="14"/>
  <c r="H183" i="14" s="1"/>
  <c r="F101" i="14"/>
  <c r="F183" i="14" s="1"/>
  <c r="D101" i="14"/>
  <c r="D183" i="14" s="1"/>
  <c r="D96" i="14"/>
  <c r="D182" i="14" s="1"/>
  <c r="H87" i="14"/>
  <c r="H181" i="14" s="1"/>
  <c r="F87" i="14"/>
  <c r="F181" i="14" s="1"/>
  <c r="D87" i="14"/>
  <c r="D181" i="14" s="1"/>
  <c r="H79" i="14"/>
  <c r="H180" i="14" s="1"/>
  <c r="F79" i="14"/>
  <c r="F180" i="14" s="1"/>
  <c r="D79" i="14"/>
  <c r="D180" i="14" s="1"/>
  <c r="H56" i="14"/>
  <c r="H178" i="14" s="1"/>
  <c r="F56" i="14"/>
  <c r="F178" i="14" s="1"/>
  <c r="D56" i="14"/>
  <c r="D178" i="14" s="1"/>
  <c r="H24" i="14"/>
  <c r="H177" i="14" s="1"/>
  <c r="F24" i="14"/>
  <c r="F177" i="14" s="1"/>
  <c r="E24" i="14"/>
  <c r="E177" i="14" s="1"/>
  <c r="D24" i="14"/>
  <c r="D177" i="14" s="1"/>
  <c r="I219" i="15" l="1"/>
  <c r="G195" i="14"/>
  <c r="D195" i="14"/>
  <c r="I195" i="14"/>
  <c r="F195" i="14"/>
  <c r="H195" i="14"/>
  <c r="E195" i="14"/>
  <c r="E191" i="13"/>
  <c r="I189" i="13"/>
  <c r="I187" i="13"/>
  <c r="E187" i="13"/>
  <c r="I186" i="13"/>
  <c r="G186" i="13"/>
  <c r="E186" i="13"/>
  <c r="H185" i="13"/>
  <c r="H184" i="13"/>
  <c r="F184" i="13"/>
  <c r="D184" i="13"/>
  <c r="H180" i="13"/>
  <c r="H178" i="13"/>
  <c r="F178" i="13"/>
  <c r="D178" i="13"/>
  <c r="F176" i="13"/>
  <c r="D176" i="13"/>
  <c r="I168" i="13"/>
  <c r="I191" i="13" s="1"/>
  <c r="E168" i="13"/>
  <c r="G166" i="13"/>
  <c r="E157" i="13"/>
  <c r="E190" i="13" s="1"/>
  <c r="I146" i="13"/>
  <c r="G146" i="13"/>
  <c r="G189" i="13" s="1"/>
  <c r="E146" i="13"/>
  <c r="E189" i="13" s="1"/>
  <c r="I126" i="13"/>
  <c r="I188" i="13" s="1"/>
  <c r="G126" i="13"/>
  <c r="G188" i="13" s="1"/>
  <c r="E126" i="13"/>
  <c r="E188" i="13" s="1"/>
  <c r="I120" i="13"/>
  <c r="G120" i="13"/>
  <c r="G187" i="13" s="1"/>
  <c r="E120" i="13"/>
  <c r="I114" i="13"/>
  <c r="I185" i="13" s="1"/>
  <c r="H114" i="13"/>
  <c r="G114" i="13"/>
  <c r="G185" i="13" s="1"/>
  <c r="F114" i="13"/>
  <c r="E114" i="13"/>
  <c r="E185" i="13" s="1"/>
  <c r="D114" i="13"/>
  <c r="D185" i="13" s="1"/>
  <c r="H106" i="13"/>
  <c r="H183" i="13" s="1"/>
  <c r="F106" i="13"/>
  <c r="F183" i="13" s="1"/>
  <c r="D106" i="13"/>
  <c r="D183" i="13" s="1"/>
  <c r="H98" i="13"/>
  <c r="H182" i="13" s="1"/>
  <c r="F98" i="13"/>
  <c r="F182" i="13" s="1"/>
  <c r="D98" i="13"/>
  <c r="D182" i="13" s="1"/>
  <c r="D93" i="13"/>
  <c r="D181" i="13" s="1"/>
  <c r="H84" i="13"/>
  <c r="F84" i="13"/>
  <c r="F180" i="13" s="1"/>
  <c r="D84" i="13"/>
  <c r="D180" i="13" s="1"/>
  <c r="H76" i="13"/>
  <c r="H179" i="13" s="1"/>
  <c r="F76" i="13"/>
  <c r="F179" i="13" s="1"/>
  <c r="D76" i="13"/>
  <c r="D179" i="13" s="1"/>
  <c r="H56" i="13"/>
  <c r="H177" i="13" s="1"/>
  <c r="F56" i="13"/>
  <c r="F177" i="13" s="1"/>
  <c r="D56" i="13"/>
  <c r="D177" i="13" s="1"/>
  <c r="H24" i="13"/>
  <c r="H176" i="13" s="1"/>
  <c r="F24" i="13"/>
  <c r="E24" i="13"/>
  <c r="E176" i="13" s="1"/>
  <c r="D24" i="13"/>
  <c r="I197" i="14" l="1"/>
  <c r="F194" i="13"/>
  <c r="E194" i="13"/>
  <c r="H194" i="13"/>
  <c r="D194" i="13"/>
  <c r="I194" i="13"/>
  <c r="G194" i="13"/>
  <c r="G166" i="11"/>
  <c r="I196" i="13" l="1"/>
  <c r="I186" i="11" l="1"/>
  <c r="G186" i="11"/>
  <c r="E186" i="11"/>
  <c r="H184" i="11"/>
  <c r="F184" i="11"/>
  <c r="D184" i="11"/>
  <c r="H178" i="11"/>
  <c r="F178" i="11"/>
  <c r="D178" i="11"/>
  <c r="E168" i="11"/>
  <c r="E191" i="11" s="1"/>
  <c r="I168" i="11"/>
  <c r="I191" i="11" s="1"/>
  <c r="E157" i="11"/>
  <c r="E190" i="11" s="1"/>
  <c r="I146" i="11"/>
  <c r="I189" i="11" s="1"/>
  <c r="G146" i="11"/>
  <c r="G189" i="11" s="1"/>
  <c r="E146" i="11"/>
  <c r="E189" i="11" s="1"/>
  <c r="I126" i="11"/>
  <c r="I188" i="11" s="1"/>
  <c r="G126" i="11"/>
  <c r="G188" i="11" s="1"/>
  <c r="E126" i="11"/>
  <c r="E188" i="11" s="1"/>
  <c r="I120" i="11"/>
  <c r="I187" i="11" s="1"/>
  <c r="G120" i="11"/>
  <c r="G187" i="11" s="1"/>
  <c r="E120" i="11"/>
  <c r="E187" i="11" s="1"/>
  <c r="I114" i="11"/>
  <c r="I185" i="11" s="1"/>
  <c r="H114" i="11"/>
  <c r="H185" i="11" s="1"/>
  <c r="G114" i="11"/>
  <c r="G185" i="11" s="1"/>
  <c r="F114" i="11"/>
  <c r="E114" i="11"/>
  <c r="E185" i="11" s="1"/>
  <c r="D114" i="11"/>
  <c r="D185" i="11" s="1"/>
  <c r="H106" i="11"/>
  <c r="H183" i="11" s="1"/>
  <c r="F106" i="11"/>
  <c r="F183" i="11" s="1"/>
  <c r="D106" i="11"/>
  <c r="D183" i="11" s="1"/>
  <c r="H98" i="11"/>
  <c r="H182" i="11" s="1"/>
  <c r="F98" i="11"/>
  <c r="F182" i="11" s="1"/>
  <c r="D98" i="11"/>
  <c r="D182" i="11" s="1"/>
  <c r="D93" i="11"/>
  <c r="D181" i="11" s="1"/>
  <c r="H84" i="11"/>
  <c r="H180" i="11" s="1"/>
  <c r="F84" i="11"/>
  <c r="F180" i="11" s="1"/>
  <c r="D84" i="11"/>
  <c r="D180" i="11" s="1"/>
  <c r="H76" i="11"/>
  <c r="H179" i="11" s="1"/>
  <c r="F76" i="11"/>
  <c r="F179" i="11" s="1"/>
  <c r="D76" i="11"/>
  <c r="D179" i="11" s="1"/>
  <c r="H56" i="11"/>
  <c r="H177" i="11" s="1"/>
  <c r="F56" i="11"/>
  <c r="F177" i="11" s="1"/>
  <c r="D56" i="11"/>
  <c r="D177" i="11" s="1"/>
  <c r="H24" i="11"/>
  <c r="H176" i="11" s="1"/>
  <c r="F24" i="11"/>
  <c r="F176" i="11" s="1"/>
  <c r="E24" i="11"/>
  <c r="E176" i="11" s="1"/>
  <c r="D24" i="11"/>
  <c r="D176" i="11" s="1"/>
  <c r="D194" i="11" l="1"/>
  <c r="G194" i="11"/>
  <c r="E194" i="11"/>
  <c r="I194" i="11"/>
  <c r="F194" i="11"/>
  <c r="H194" i="11"/>
  <c r="I196" i="11" l="1"/>
</calcChain>
</file>

<file path=xl/sharedStrings.xml><?xml version="1.0" encoding="utf-8"?>
<sst xmlns="http://schemas.openxmlformats.org/spreadsheetml/2006/main" count="905" uniqueCount="213">
  <si>
    <t>Aufwand</t>
  </si>
  <si>
    <t>Ertrag</t>
  </si>
  <si>
    <t>Personalaufwand</t>
  </si>
  <si>
    <t>Sitzungsgelder Kirchenpflege/Synodale</t>
  </si>
  <si>
    <t>Sekretariat</t>
  </si>
  <si>
    <t>Finanz- und Rechnungswesen</t>
  </si>
  <si>
    <t>Orgeldienst</t>
  </si>
  <si>
    <t>Leitung Christnachtchor</t>
  </si>
  <si>
    <t xml:space="preserve">Pfarramtliche Stellvertretungen </t>
  </si>
  <si>
    <t>HilfsleiterInnen/BegleiterInnen</t>
  </si>
  <si>
    <t>Erziehungszulagen</t>
  </si>
  <si>
    <t>Sozialversicherungsbeiträge inkl. FAK (eigenes Personal)</t>
  </si>
  <si>
    <t>Unfallversicherung (eigenes Personal)</t>
  </si>
  <si>
    <t>Krankentaggeldversicherung</t>
  </si>
  <si>
    <t>Rückstellungen Personalkosten</t>
  </si>
  <si>
    <t>übriger Personalaufwand (Weiterbildung/Geschenke)</t>
  </si>
  <si>
    <t>Total Personalaufwand</t>
  </si>
  <si>
    <t>Sach- und übriger Betriebsaufwand</t>
  </si>
  <si>
    <t>Büromaterial</t>
  </si>
  <si>
    <t>Kirchenbote (inkl. Adressmutationen)</t>
  </si>
  <si>
    <t>Büromöbel und -Geräte (Anschaffungen)</t>
  </si>
  <si>
    <r>
      <t xml:space="preserve">Sachversicherungsprämien (Geschäfts-,Gebäude-, </t>
    </r>
    <r>
      <rPr>
        <sz val="10"/>
        <rFont val="Calibri"/>
        <family val="2"/>
      </rPr>
      <t>Haftpflicht-)</t>
    </r>
  </si>
  <si>
    <t>Steuereinzugsgebühren</t>
  </si>
  <si>
    <t>Unterhalt Orgel</t>
  </si>
  <si>
    <t>Unterhalt Turmuhr</t>
  </si>
  <si>
    <t>Unterhalt Mobilien+Einrichtungen</t>
  </si>
  <si>
    <t>Spesenentschädigung Pfarrperson</t>
  </si>
  <si>
    <t>übrige Reisekosten und Spesen</t>
  </si>
  <si>
    <t>Gottesdienste</t>
  </si>
  <si>
    <t xml:space="preserve">Konfirmanden/Präparanden </t>
  </si>
  <si>
    <t>Reliunterricht</t>
  </si>
  <si>
    <t>Kinder- und Jugendevents (Jugendgruppen/Jugendarbeit)</t>
  </si>
  <si>
    <t>Altersarbeit inkl. Altersferien</t>
  </si>
  <si>
    <t>Personalanlässe</t>
  </si>
  <si>
    <t>übrige Veranstaltungen (Kirchgemeindetag etc.)</t>
  </si>
  <si>
    <t>Übrige Spesen, Geschenke an Dritte</t>
  </si>
  <si>
    <t>Erlasse auf Steuerguthaben</t>
  </si>
  <si>
    <t>Total Sach- und übriger Betriebsaufwand</t>
  </si>
  <si>
    <t>Zinsaufwand</t>
  </si>
  <si>
    <t>Schuldzinsen</t>
  </si>
  <si>
    <t>Total Zinsaufwand</t>
  </si>
  <si>
    <t>Liegenschaftsaufwand</t>
  </si>
  <si>
    <t>Entgelt für Gebäude und Areale</t>
  </si>
  <si>
    <t>Unterhalt Kirche</t>
  </si>
  <si>
    <t>Unterhalt Pfarrhaus</t>
  </si>
  <si>
    <t>Umgebungsarbeiten</t>
  </si>
  <si>
    <t>Kirche: Strom</t>
  </si>
  <si>
    <t>Pfarrhaus: Strom, Heizung, Wasser etc. (vorm.33121  ./. GGA 192.-)</t>
  </si>
  <si>
    <t>Total Liegenschaftsaufwand</t>
  </si>
  <si>
    <t>Eigene Beiträge</t>
  </si>
  <si>
    <t>Spenden/Zuwendungen (z.B. HEKS-Zielsumme; Pfarrkässli)</t>
  </si>
  <si>
    <t>Betriebsbeitrag ERK</t>
  </si>
  <si>
    <t>Finanzausgleich (Geber)</t>
  </si>
  <si>
    <t>Total eigene Beiträge</t>
  </si>
  <si>
    <t>Kollekten/Spenden</t>
  </si>
  <si>
    <t>HEKS-Projekte</t>
  </si>
  <si>
    <t>Kantonale Kollekten</t>
  </si>
  <si>
    <t>Kollekten Werke/Institutionen</t>
  </si>
  <si>
    <t>Ausgleich Kollekten mit Bilanzkonto</t>
  </si>
  <si>
    <t>Total Kollekten/Spenden</t>
  </si>
  <si>
    <t>Abschreibungen ( auf Einrichtungen)</t>
  </si>
  <si>
    <t>Abschreibung auf Lautsprecheranlage</t>
  </si>
  <si>
    <t>Total Abschreibungen</t>
  </si>
  <si>
    <t>Bildung von Rückstellungen</t>
  </si>
  <si>
    <t>Rückstellung Liegenschaftsunterhalt</t>
  </si>
  <si>
    <t>Rückstellungen Orgel</t>
  </si>
  <si>
    <t>Rückstellung Studienurlaub</t>
  </si>
  <si>
    <t>Rückstellung Personalfonds</t>
  </si>
  <si>
    <t>ausserordentliche Rückstellungen</t>
  </si>
  <si>
    <t>Total Rückstellungen</t>
  </si>
  <si>
    <t>Ausserordentlicher Aufwand PK</t>
  </si>
  <si>
    <t>Kirchensteuer</t>
  </si>
  <si>
    <r>
      <t>Steuerertrag natürliche Personen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(Skonti/Erlasse 31810 )</t>
    </r>
  </si>
  <si>
    <t>Skonti auf Kirchensteuern</t>
  </si>
  <si>
    <t>Total Kirchensteuer</t>
  </si>
  <si>
    <t>Subventionsbeitrag ERK an Pfarrlohn</t>
  </si>
  <si>
    <t>Vermögensertrag</t>
  </si>
  <si>
    <t>Zinsertrag</t>
  </si>
  <si>
    <t>Total Vermögensertrag</t>
  </si>
  <si>
    <t>Liegenschaftsertrag</t>
  </si>
  <si>
    <t>Mietzinseinnahmen Pfarrwohnung</t>
  </si>
  <si>
    <t>Raummieteinnahmen (Sitzungszimmer, Kirche)</t>
  </si>
  <si>
    <t>Nebenkosten-Beitrag Pfarrperson</t>
  </si>
  <si>
    <t>Beiträge der Einwohnergemeinde an Unterhaltsarbeiten</t>
  </si>
  <si>
    <t>Total Liegenschaftsertrag</t>
  </si>
  <si>
    <t>Beiträge, Entgelte</t>
  </si>
  <si>
    <t>Spenden/Kollekten z. G. Musik in der Kirche</t>
  </si>
  <si>
    <t>Beiträge für Konf (Papiersammlung/Verkauf Foto-CD/Saftbar)</t>
  </si>
  <si>
    <t>Pfarrstellvertretungen/Amtshandlungen</t>
  </si>
  <si>
    <t>Einnahmen Veranstaltungen/Kostenbeiträge</t>
  </si>
  <si>
    <t>Rückerstattung Erziehungszulagen</t>
  </si>
  <si>
    <t>Einnahmen Kirchenbote</t>
  </si>
  <si>
    <t>übrige Entgelte</t>
  </si>
  <si>
    <t>Total Beiträge, Entgelte</t>
  </si>
  <si>
    <t>Kollektenkasse</t>
  </si>
  <si>
    <t>Ausgleich Kollekten aus Bilanzkonto</t>
  </si>
  <si>
    <t>Ausserordentlicher Ertrag</t>
  </si>
  <si>
    <t>Entnahme aus Rückstellungen Personal (Studienurlaub)</t>
  </si>
  <si>
    <t>Entnahme aus Rückstellungen Bautätigkeit</t>
  </si>
  <si>
    <t>Entnahme aus Rückstellung PK</t>
  </si>
  <si>
    <t>übrig. A.o. Ertrag (PK-zuviel bezahlt/zurück erhalten)</t>
  </si>
  <si>
    <t>Total Ausserordentlicher Ertrag</t>
  </si>
  <si>
    <t>Erfolgsrechnung Budget Zusammenzug</t>
  </si>
  <si>
    <t>Sach- und Betriebsaufwand</t>
  </si>
  <si>
    <t>Abschreibungen</t>
  </si>
  <si>
    <t>Rückstellungen</t>
  </si>
  <si>
    <t>Steuereinnahmen</t>
  </si>
  <si>
    <t>Subventionsbeitrag an Pfarrlohn</t>
  </si>
  <si>
    <t>Ertragsüberschuss</t>
  </si>
  <si>
    <t>Ertragsfehlbetrag</t>
  </si>
  <si>
    <t>inkl. Sozialleistungen gem. Unterlagen ERK</t>
  </si>
  <si>
    <t xml:space="preserve">Betriebs-, Reinigungs-+Verbrauchsmaterial </t>
  </si>
  <si>
    <t xml:space="preserve">Drucksachen, Publikationen, Inserate  </t>
  </si>
  <si>
    <r>
      <t xml:space="preserve">Ausserordentlicher Aufwand PK </t>
    </r>
    <r>
      <rPr>
        <sz val="10"/>
        <color theme="1"/>
        <rFont val="Calibri"/>
        <family val="2"/>
        <scheme val="minor"/>
      </rPr>
      <t>(Einlage in Reserve PK-Sanierung)</t>
    </r>
  </si>
  <si>
    <t>Dienstleistungen an Dritte (Verwalt.)</t>
  </si>
  <si>
    <t>Unterstützung der Flüchtlinge im Dorf</t>
  </si>
  <si>
    <t>a.o. Spenden/Kollekten z.G. Kinder- +Jugendarbeit</t>
  </si>
  <si>
    <t>a.o. Spenden/Kollekten Altersarbeit</t>
  </si>
  <si>
    <t>a.o. Spenden/Kollekten z.G. HEKS-Zielsumme</t>
  </si>
  <si>
    <t>a.o. Spenden/Kollekten z.G. Kirchgemeinde</t>
  </si>
  <si>
    <t>a.o. Spenden/Kollekten z.G. Flüchtlinge im Dorf</t>
  </si>
  <si>
    <t>übriger Material-und Warenaufwand (Arbeitsgr./Kurse…)</t>
  </si>
  <si>
    <t xml:space="preserve">Telefon- und Anschlussgebühren, Internet </t>
  </si>
  <si>
    <t>wird nicht budgetiert</t>
  </si>
  <si>
    <t>Diverses</t>
  </si>
  <si>
    <t>Religionsunterricht / Jugendarbeit</t>
  </si>
  <si>
    <t>Budget 2019</t>
  </si>
  <si>
    <t>Sigristinnendienst O.+H. (inkl. Vertretungen; inkl. WC-Reinig.)</t>
  </si>
  <si>
    <t>übriger kirchlicher Sachaufwand (Taufkerzen u.ähnl.)</t>
  </si>
  <si>
    <t xml:space="preserve">Fachliteratur, Zeitschriften, Lehrmittel </t>
  </si>
  <si>
    <t xml:space="preserve">Porti, Dienstleistungspreise Post+Bank </t>
  </si>
  <si>
    <t>Eigene Projekte (Sounds of Palestine)</t>
  </si>
  <si>
    <t>Eigene Projekte (Kinder in Syrien)</t>
  </si>
  <si>
    <t>Kollekten eigene Projekte (Sounds of Palestine)</t>
  </si>
  <si>
    <t>Kollekten Eigene Projekte (2017 Kinder in Syrien)</t>
  </si>
  <si>
    <t>Besoldungsaufwand Pfarrperson</t>
  </si>
  <si>
    <t>Pensionskasse eigenes Personal</t>
  </si>
  <si>
    <t>Übrige (Orgeladministation, Reinigung Pfarrhaus und Keller)</t>
  </si>
  <si>
    <t>Kirchenzettel, Inserate, Flyer, Zinggebott</t>
  </si>
  <si>
    <t>Dienstleistungen/Entgelte (Sigr.Dienst/WC-Reinig./Orgeldienst)</t>
  </si>
  <si>
    <t>Abschreibung Mobilar Pfarrhauskeller</t>
  </si>
  <si>
    <t>50.--, 2'000.--, 700.-- (12 x 2h/Mt)</t>
  </si>
  <si>
    <t>Helferessen 2018, 2020</t>
  </si>
  <si>
    <t>Budget 2020</t>
  </si>
  <si>
    <r>
      <t>Mieten und Benützungsgebühren (Bürgerstube, Gemeinde</t>
    </r>
    <r>
      <rPr>
        <sz val="10"/>
        <color theme="1"/>
        <rFont val="Calibri"/>
        <family val="2"/>
        <scheme val="minor"/>
      </rPr>
      <t>)</t>
    </r>
  </si>
  <si>
    <t>Pfarrhauskeller</t>
  </si>
  <si>
    <t>a.o.Beiträge (Taufkerzen etc.)</t>
  </si>
  <si>
    <t>a.o. Spenden/Kollekten z.G. Beleuchtung in der Kirche</t>
  </si>
  <si>
    <t>a.o. Spenden/Kollekten z.G. Orgelrevision</t>
  </si>
  <si>
    <t>Löffel, Waldmeier, Jugendarbeit Gelterkinden (Protokoll 18.6.2019, 1'125.--)</t>
  </si>
  <si>
    <t>Projekt Reinigung Innenwände Kirche</t>
  </si>
  <si>
    <t>Leitung Ausklang?</t>
  </si>
  <si>
    <t>Konflagerbegleitung</t>
  </si>
  <si>
    <t>Pensionskasse R. Waldmeier</t>
  </si>
  <si>
    <t>Altersferien 2019</t>
  </si>
  <si>
    <t>Entnahme aus Rückstellungen Bautätigkeit, Küchensanierung</t>
  </si>
  <si>
    <t>Entnahme aus Rückstellungen Bautätigkeit, Orgelrevision</t>
  </si>
  <si>
    <t>Uhr mit Geläut 50% von der Gemeinde</t>
  </si>
  <si>
    <t>Erhöhung der Kirchenpflegemitglieder (ab 2019)</t>
  </si>
  <si>
    <t>12 Konfirmanden 2020, 18 Konfirmanden 2019, 7 Konfirmanden 2018</t>
  </si>
  <si>
    <t>Projekt Orgelrevision</t>
  </si>
  <si>
    <t>Projekt Ersatz der bestehenden Küche</t>
  </si>
  <si>
    <t>Küche 15'000.-- (100% KG)
Installation, Sanierungen 15'000.-- (50% KG)
UV, Demontage 2'500.-- (100% KG)</t>
  </si>
  <si>
    <t>neu inkl. Pfarrgarten</t>
  </si>
  <si>
    <t>Studienurlaub ab August 2021</t>
  </si>
  <si>
    <t>Ausführung 2020</t>
  </si>
  <si>
    <t>allg. Kirchgemeinderäume im Pfarrhaus</t>
  </si>
  <si>
    <t>15'000.-- davon 7'500.-- KG</t>
  </si>
  <si>
    <t>Lautsprecheranlage wurde auf CHF 0 abgeschrieben (2019)</t>
  </si>
  <si>
    <t>Anschaffungswert CHF 25'000.--; Mobiliar wurde nicht aktiviert -- keine Abschreibungen</t>
  </si>
  <si>
    <t>Beitrag Stiftung Küche Pfarrhaus, Fenstersanierung</t>
  </si>
  <si>
    <t>Projekt Fenstersanierung (neu streichen)</t>
  </si>
  <si>
    <t>vorhandene Rückstellungen 33'828.--</t>
  </si>
  <si>
    <t>Ev.-ref. Kirchgemeinde</t>
  </si>
  <si>
    <t>Ormalingen-Hemmiken</t>
  </si>
  <si>
    <t>Finanzen</t>
  </si>
  <si>
    <t>Hauptstrasse 97</t>
  </si>
  <si>
    <t>4466 Ormalingen</t>
  </si>
  <si>
    <t>2019, 14.-- pro Mitglied gem ERK, 1'355 Mitglieder
2020, 9.87 pro Mitglied gem ERK, 1'382 Mitglieder</t>
  </si>
  <si>
    <t>August</t>
  </si>
  <si>
    <t>Erfolgsrechnung Budget 2021</t>
  </si>
  <si>
    <t>Budget 2021</t>
  </si>
  <si>
    <t>Rechnung 2019</t>
  </si>
  <si>
    <t>Lohn Regula 23600.-/Ursula 3700.-</t>
  </si>
  <si>
    <t>Unterlagen noch nicht erhalten</t>
  </si>
  <si>
    <t xml:space="preserve"> ERK</t>
  </si>
  <si>
    <t>pauschale Orgeldienst 400.-- A. Maslov</t>
  </si>
  <si>
    <t>übriger Verwaltungsaufwand, Homepage</t>
  </si>
  <si>
    <t>2019 inkl. Umbul umbul-Fahnen + Jugendarbeit Gelterkinden</t>
  </si>
  <si>
    <t>Helferessen 2018, 2020 ? Oder 2021</t>
  </si>
  <si>
    <r>
      <rPr>
        <b/>
        <sz val="9"/>
        <rFont val="Calibri"/>
        <family val="2"/>
        <scheme val="minor"/>
      </rPr>
      <t>Anlässe im Keller, Suppentag,</t>
    </r>
    <r>
      <rPr>
        <sz val="9"/>
        <rFont val="Calibri"/>
        <family val="2"/>
        <scheme val="minor"/>
      </rPr>
      <t xml:space="preserve">
2019 inkl. Mauerfall-Anlässe</t>
    </r>
  </si>
  <si>
    <t>HEKS 1370</t>
  </si>
  <si>
    <r>
      <t xml:space="preserve">Orgelrevision, 30'000.-- (Offerte vom 9.10.19
(aus Rückstellungen), </t>
    </r>
    <r>
      <rPr>
        <b/>
        <sz val="9"/>
        <color rgb="FFFF0000"/>
        <rFont val="Calibri"/>
        <family val="2"/>
        <scheme val="minor"/>
      </rPr>
      <t>Subventionen noch unbekannt</t>
    </r>
  </si>
  <si>
    <t xml:space="preserve">2021 Baubeitrag gemäss Budget ERK </t>
  </si>
  <si>
    <t>Helferessen 2018, 2020 ? oder 2021</t>
  </si>
  <si>
    <t>Anlässe im Keller, Suppentag,
2019 inkl. Mauerfall-Anlässe</t>
  </si>
  <si>
    <t>Orgelrevision, 30'000.-- (Offerte vom 9.10.19
(aus Rückstellungen), Subventionen noch unbekannt</t>
  </si>
  <si>
    <t>Leitung Ausklang</t>
  </si>
  <si>
    <t>inkl. Sozialleistungen gemäss Unterlagen ERK</t>
  </si>
  <si>
    <t xml:space="preserve"> gemäss Unterlagen ERK</t>
  </si>
  <si>
    <t>pauschale Orgeldienst 400.-- (A. Maslov)</t>
  </si>
  <si>
    <t>12 Konfirmanden 2020, 18 Konfirmanden 2019,
7 Konfirmanden 2018</t>
  </si>
  <si>
    <t>Projekt Defekte Ziegelleiste, Windfang Westseite</t>
  </si>
  <si>
    <t>8'000.-- Anteil KG 4'000.--</t>
  </si>
  <si>
    <t>Projekt Boiler</t>
  </si>
  <si>
    <t>6'000.-- Anteil KG 3'000.--</t>
  </si>
  <si>
    <t>Projekt Sanierungen gemäss Gribi Zustandsbericht</t>
  </si>
  <si>
    <t>3'000.-- Anteil KG 1'500.--</t>
  </si>
  <si>
    <r>
      <t xml:space="preserve">Mobiliar wurde nicht aktiviert
</t>
    </r>
    <r>
      <rPr>
        <b/>
        <sz val="9"/>
        <color rgb="FF0070C0"/>
        <rFont val="Calibri"/>
        <family val="2"/>
        <scheme val="minor"/>
      </rPr>
      <t>Anschaffungswert 2018, CHF 25'000.--</t>
    </r>
  </si>
  <si>
    <t xml:space="preserve"> HEKS 1'842.-- (gemäss Unterlagen ERK)</t>
  </si>
  <si>
    <r>
      <t xml:space="preserve">2019, 14.-- pro Mitglied gem ERK, 1'355 Mitglieder
2020, 9.87 pro Mitglied gem ERK, 1'382 Mitglieder
</t>
    </r>
    <r>
      <rPr>
        <sz val="9"/>
        <color rgb="FF0070C0"/>
        <rFont val="Calibri"/>
        <family val="2"/>
        <scheme val="minor"/>
      </rPr>
      <t>2021, keine Rückstellung gemäss Unterlagen ERK</t>
    </r>
  </si>
  <si>
    <r>
      <t xml:space="preserve">Lautsprecheranlage wurde abgeschrieben (2019)
</t>
    </r>
    <r>
      <rPr>
        <b/>
        <sz val="9"/>
        <color rgb="FF0070C0"/>
        <rFont val="Calibri"/>
        <family val="2"/>
        <scheme val="minor"/>
      </rPr>
      <t>Anschaffungswert 2013, CHF 28'480.60</t>
    </r>
  </si>
  <si>
    <r>
      <t xml:space="preserve">Jugendarbeit Gelterkinden (Protokoll 18.6.2019, 1'125.--) </t>
    </r>
    <r>
      <rPr>
        <sz val="9"/>
        <color rgb="FF0070C0"/>
        <rFont val="Calibri"/>
        <family val="2"/>
        <scheme val="minor"/>
      </rPr>
      <t>Lohn Regula 23'600.--/Ursula 3'700.--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</si>
</sst>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7" fillId="0" borderId="3" xfId="0" applyFont="1" applyBorder="1"/>
    <xf numFmtId="43" fontId="7" fillId="0" borderId="4" xfId="1" applyFont="1" applyBorder="1"/>
    <xf numFmtId="43" fontId="6" fillId="0" borderId="0" xfId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/>
    <xf numFmtId="43" fontId="7" fillId="0" borderId="5" xfId="1" applyFont="1" applyBorder="1"/>
    <xf numFmtId="0" fontId="7" fillId="0" borderId="0" xfId="0" applyFont="1" applyAlignment="1">
      <alignment horizontal="left" wrapText="1"/>
    </xf>
    <xf numFmtId="43" fontId="7" fillId="0" borderId="6" xfId="1" applyFont="1" applyBorder="1"/>
    <xf numFmtId="0" fontId="10" fillId="0" borderId="0" xfId="0" applyFont="1"/>
    <xf numFmtId="43" fontId="10" fillId="0" borderId="6" xfId="1" applyFont="1" applyBorder="1"/>
    <xf numFmtId="0" fontId="10" fillId="0" borderId="0" xfId="0" applyFont="1" applyAlignment="1">
      <alignment horizontal="left" wrapText="1"/>
    </xf>
    <xf numFmtId="43" fontId="14" fillId="0" borderId="6" xfId="1" applyFont="1" applyBorder="1"/>
    <xf numFmtId="0" fontId="8" fillId="0" borderId="0" xfId="0" applyFont="1"/>
    <xf numFmtId="43" fontId="7" fillId="0" borderId="7" xfId="1" applyFont="1" applyBorder="1"/>
    <xf numFmtId="0" fontId="8" fillId="0" borderId="0" xfId="0" applyFont="1" applyAlignment="1">
      <alignment horizontal="right" wrapText="1"/>
    </xf>
    <xf numFmtId="43" fontId="7" fillId="0" borderId="0" xfId="1" applyFont="1" applyBorder="1"/>
    <xf numFmtId="43" fontId="12" fillId="0" borderId="0" xfId="1" applyFont="1" applyBorder="1" applyAlignment="1">
      <alignment horizontal="right"/>
    </xf>
    <xf numFmtId="43" fontId="13" fillId="0" borderId="0" xfId="1" applyFont="1" applyBorder="1" applyAlignment="1">
      <alignment horizontal="left"/>
    </xf>
    <xf numFmtId="0" fontId="7" fillId="0" borderId="0" xfId="0" applyFont="1" applyAlignment="1">
      <alignment horizontal="left"/>
    </xf>
    <xf numFmtId="43" fontId="16" fillId="0" borderId="7" xfId="1" applyFont="1" applyBorder="1"/>
    <xf numFmtId="0" fontId="7" fillId="0" borderId="8" xfId="0" applyFont="1" applyBorder="1"/>
    <xf numFmtId="43" fontId="7" fillId="0" borderId="8" xfId="1" applyFont="1" applyBorder="1"/>
    <xf numFmtId="0" fontId="7" fillId="0" borderId="9" xfId="0" applyFont="1" applyBorder="1"/>
    <xf numFmtId="0" fontId="7" fillId="0" borderId="10" xfId="0" applyFont="1" applyBorder="1"/>
    <xf numFmtId="43" fontId="7" fillId="0" borderId="10" xfId="1" applyFont="1" applyBorder="1"/>
    <xf numFmtId="0" fontId="7" fillId="0" borderId="6" xfId="0" applyFont="1" applyBorder="1"/>
    <xf numFmtId="0" fontId="7" fillId="0" borderId="11" xfId="0" applyFont="1" applyBorder="1"/>
    <xf numFmtId="43" fontId="7" fillId="0" borderId="11" xfId="1" applyFont="1" applyBorder="1"/>
    <xf numFmtId="0" fontId="7" fillId="0" borderId="4" xfId="0" applyFont="1" applyBorder="1"/>
    <xf numFmtId="43" fontId="8" fillId="0" borderId="7" xfId="1" applyFont="1" applyBorder="1"/>
    <xf numFmtId="0" fontId="7" fillId="0" borderId="7" xfId="0" applyFont="1" applyBorder="1"/>
    <xf numFmtId="43" fontId="8" fillId="0" borderId="0" xfId="1" applyFont="1" applyBorder="1"/>
    <xf numFmtId="0" fontId="7" fillId="0" borderId="0" xfId="0" applyFont="1" applyBorder="1"/>
    <xf numFmtId="43" fontId="8" fillId="0" borderId="5" xfId="1" applyFont="1" applyBorder="1"/>
    <xf numFmtId="43" fontId="7" fillId="0" borderId="9" xfId="1" applyFont="1" applyBorder="1"/>
    <xf numFmtId="0" fontId="7" fillId="0" borderId="10" xfId="0" applyFont="1" applyBorder="1" applyAlignment="1"/>
    <xf numFmtId="43" fontId="7" fillId="0" borderId="10" xfId="1" applyFont="1" applyBorder="1" applyAlignment="1"/>
    <xf numFmtId="0" fontId="7" fillId="0" borderId="6" xfId="0" applyFont="1" applyBorder="1" applyAlignment="1"/>
    <xf numFmtId="43" fontId="8" fillId="0" borderId="6" xfId="1" applyFont="1" applyBorder="1"/>
    <xf numFmtId="43" fontId="9" fillId="0" borderId="7" xfId="1" applyFont="1" applyBorder="1"/>
    <xf numFmtId="0" fontId="9" fillId="0" borderId="9" xfId="0" applyFont="1" applyBorder="1"/>
    <xf numFmtId="0" fontId="9" fillId="0" borderId="0" xfId="0" applyFont="1" applyBorder="1"/>
    <xf numFmtId="0" fontId="17" fillId="0" borderId="0" xfId="0" applyFont="1"/>
    <xf numFmtId="43" fontId="10" fillId="0" borderId="0" xfId="1" applyFont="1" applyBorder="1"/>
    <xf numFmtId="0" fontId="18" fillId="0" borderId="0" xfId="0" applyFont="1" applyAlignment="1">
      <alignment horizontal="right" wrapText="1"/>
    </xf>
    <xf numFmtId="0" fontId="18" fillId="0" borderId="0" xfId="0" applyFont="1"/>
    <xf numFmtId="43" fontId="10" fillId="0" borderId="7" xfId="1" applyFont="1" applyBorder="1"/>
    <xf numFmtId="0" fontId="19" fillId="0" borderId="0" xfId="0" applyFont="1"/>
    <xf numFmtId="43" fontId="19" fillId="0" borderId="6" xfId="1" applyFont="1" applyBorder="1"/>
    <xf numFmtId="43" fontId="19" fillId="0" borderId="10" xfId="1" applyFont="1" applyBorder="1"/>
    <xf numFmtId="43" fontId="19" fillId="0" borderId="5" xfId="1" applyFont="1" applyBorder="1"/>
    <xf numFmtId="43" fontId="7" fillId="0" borderId="12" xfId="1" applyFont="1" applyBorder="1"/>
    <xf numFmtId="43" fontId="7" fillId="0" borderId="13" xfId="1" applyFont="1" applyBorder="1"/>
    <xf numFmtId="43" fontId="9" fillId="0" borderId="13" xfId="1" applyFont="1" applyBorder="1"/>
    <xf numFmtId="0" fontId="7" fillId="0" borderId="14" xfId="0" applyFont="1" applyBorder="1"/>
    <xf numFmtId="43" fontId="7" fillId="0" borderId="14" xfId="1" applyFont="1" applyBorder="1"/>
    <xf numFmtId="43" fontId="7" fillId="0" borderId="15" xfId="1" applyFont="1" applyBorder="1" applyAlignment="1"/>
    <xf numFmtId="0" fontId="14" fillId="0" borderId="0" xfId="0" applyFont="1"/>
    <xf numFmtId="43" fontId="7" fillId="0" borderId="15" xfId="1" applyFont="1" applyBorder="1"/>
    <xf numFmtId="43" fontId="14" fillId="0" borderId="15" xfId="1" applyFont="1" applyBorder="1"/>
    <xf numFmtId="0" fontId="9" fillId="0" borderId="10" xfId="0" applyFont="1" applyBorder="1"/>
    <xf numFmtId="43" fontId="9" fillId="0" borderId="10" xfId="1" applyFont="1" applyBorder="1"/>
    <xf numFmtId="0" fontId="8" fillId="0" borderId="0" xfId="0" applyFont="1" applyFill="1" applyBorder="1"/>
    <xf numFmtId="43" fontId="14" fillId="0" borderId="10" xfId="1" applyFont="1" applyBorder="1"/>
    <xf numFmtId="0" fontId="18" fillId="0" borderId="0" xfId="0" applyFont="1" applyFill="1" applyBorder="1"/>
    <xf numFmtId="43" fontId="10" fillId="0" borderId="17" xfId="1" applyFont="1" applyBorder="1"/>
    <xf numFmtId="43" fontId="10" fillId="0" borderId="18" xfId="1" applyFont="1" applyBorder="1"/>
    <xf numFmtId="43" fontId="9" fillId="0" borderId="11" xfId="1" applyFont="1" applyBorder="1"/>
    <xf numFmtId="0" fontId="8" fillId="0" borderId="7" xfId="0" applyFont="1" applyBorder="1"/>
    <xf numFmtId="43" fontId="7" fillId="0" borderId="19" xfId="1" applyFont="1" applyBorder="1"/>
    <xf numFmtId="0" fontId="9" fillId="0" borderId="6" xfId="0" applyFont="1" applyBorder="1"/>
    <xf numFmtId="0" fontId="9" fillId="0" borderId="15" xfId="0" applyFont="1" applyBorder="1"/>
    <xf numFmtId="43" fontId="9" fillId="0" borderId="15" xfId="1" applyFont="1" applyBorder="1"/>
    <xf numFmtId="43" fontId="11" fillId="0" borderId="15" xfId="1" applyFont="1" applyBorder="1"/>
    <xf numFmtId="43" fontId="10" fillId="0" borderId="15" xfId="1" applyFont="1" applyBorder="1"/>
    <xf numFmtId="43" fontId="19" fillId="0" borderId="0" xfId="1" applyFont="1" applyBorder="1"/>
    <xf numFmtId="43" fontId="10" fillId="0" borderId="10" xfId="1" applyFont="1" applyBorder="1"/>
    <xf numFmtId="43" fontId="10" fillId="0" borderId="11" xfId="1" applyFont="1" applyBorder="1"/>
    <xf numFmtId="43" fontId="10" fillId="0" borderId="13" xfId="1" applyFont="1" applyBorder="1"/>
    <xf numFmtId="43" fontId="14" fillId="0" borderId="20" xfId="1" applyFont="1" applyBorder="1"/>
    <xf numFmtId="43" fontId="7" fillId="0" borderId="20" xfId="1" applyFont="1" applyBorder="1"/>
    <xf numFmtId="43" fontId="8" fillId="0" borderId="10" xfId="1" applyFont="1" applyBorder="1"/>
    <xf numFmtId="43" fontId="1" fillId="0" borderId="0" xfId="1" applyFont="1"/>
    <xf numFmtId="0" fontId="3" fillId="0" borderId="0" xfId="0" applyFont="1"/>
    <xf numFmtId="43" fontId="3" fillId="0" borderId="0" xfId="1" applyFont="1"/>
    <xf numFmtId="43" fontId="1" fillId="0" borderId="23" xfId="1" applyNumberFormat="1" applyFont="1" applyBorder="1"/>
    <xf numFmtId="43" fontId="1" fillId="0" borderId="24" xfId="1" applyNumberFormat="1" applyFont="1" applyBorder="1"/>
    <xf numFmtId="43" fontId="1" fillId="0" borderId="25" xfId="1" applyNumberFormat="1" applyFont="1" applyBorder="1"/>
    <xf numFmtId="43" fontId="1" fillId="0" borderId="26" xfId="1" applyNumberFormat="1" applyFont="1" applyBorder="1"/>
    <xf numFmtId="43" fontId="21" fillId="0" borderId="25" xfId="1" applyNumberFormat="1" applyFont="1" applyBorder="1"/>
    <xf numFmtId="43" fontId="2" fillId="0" borderId="26" xfId="1" applyNumberFormat="1" applyFont="1" applyBorder="1"/>
    <xf numFmtId="43" fontId="7" fillId="0" borderId="27" xfId="1" applyFont="1" applyBorder="1"/>
    <xf numFmtId="43" fontId="0" fillId="0" borderId="0" xfId="0" applyNumberFormat="1"/>
    <xf numFmtId="43" fontId="1" fillId="0" borderId="28" xfId="1" applyNumberFormat="1" applyFont="1" applyBorder="1"/>
    <xf numFmtId="43" fontId="1" fillId="0" borderId="29" xfId="1" applyNumberFormat="1" applyFont="1" applyBorder="1"/>
    <xf numFmtId="0" fontId="0" fillId="0" borderId="0" xfId="0" applyBorder="1"/>
    <xf numFmtId="43" fontId="1" fillId="0" borderId="0" xfId="1" applyFont="1" applyBorder="1"/>
    <xf numFmtId="43" fontId="10" fillId="0" borderId="16" xfId="1" applyFont="1" applyBorder="1"/>
    <xf numFmtId="43" fontId="22" fillId="0" borderId="0" xfId="1" applyFont="1" applyBorder="1" applyAlignment="1">
      <alignment horizontal="left"/>
    </xf>
    <xf numFmtId="0" fontId="7" fillId="0" borderId="0" xfId="0" applyFont="1" applyAlignment="1">
      <alignment wrapText="1"/>
    </xf>
    <xf numFmtId="43" fontId="9" fillId="0" borderId="0" xfId="1" applyFont="1" applyBorder="1"/>
    <xf numFmtId="0" fontId="18" fillId="0" borderId="0" xfId="0" applyFont="1" applyBorder="1"/>
    <xf numFmtId="43" fontId="14" fillId="0" borderId="5" xfId="1" applyFont="1" applyBorder="1"/>
    <xf numFmtId="4" fontId="10" fillId="0" borderId="6" xfId="1" applyNumberFormat="1" applyFont="1" applyBorder="1"/>
    <xf numFmtId="43" fontId="7" fillId="0" borderId="31" xfId="1" applyFont="1" applyBorder="1"/>
    <xf numFmtId="43" fontId="10" fillId="0" borderId="0" xfId="1" applyFont="1"/>
    <xf numFmtId="43" fontId="0" fillId="0" borderId="0" xfId="0" applyNumberFormat="1" applyBorder="1"/>
    <xf numFmtId="43" fontId="23" fillId="0" borderId="0" xfId="0" applyNumberFormat="1" applyFont="1" applyBorder="1"/>
    <xf numFmtId="43" fontId="7" fillId="0" borderId="32" xfId="1" applyFont="1" applyBorder="1"/>
    <xf numFmtId="43" fontId="1" fillId="0" borderId="15" xfId="1" applyNumberFormat="1" applyFont="1" applyBorder="1"/>
    <xf numFmtId="43" fontId="1" fillId="0" borderId="30" xfId="1" applyFont="1" applyBorder="1"/>
    <xf numFmtId="43" fontId="24" fillId="0" borderId="0" xfId="1" applyFont="1" applyBorder="1" applyAlignment="1">
      <alignment horizontal="left"/>
    </xf>
    <xf numFmtId="43" fontId="10" fillId="0" borderId="5" xfId="1" applyFont="1" applyBorder="1"/>
    <xf numFmtId="0" fontId="10" fillId="0" borderId="9" xfId="0" applyFont="1" applyBorder="1"/>
    <xf numFmtId="0" fontId="22" fillId="0" borderId="0" xfId="0" applyFont="1" applyAlignment="1">
      <alignment horizontal="left"/>
    </xf>
    <xf numFmtId="0" fontId="10" fillId="0" borderId="6" xfId="0" applyFont="1" applyBorder="1"/>
    <xf numFmtId="0" fontId="10" fillId="0" borderId="6" xfId="0" applyFont="1" applyBorder="1" applyAlignment="1"/>
    <xf numFmtId="0" fontId="22" fillId="0" borderId="0" xfId="0" applyFont="1" applyBorder="1" applyAlignment="1">
      <alignment horizontal="left"/>
    </xf>
    <xf numFmtId="0" fontId="10" fillId="0" borderId="0" xfId="0" applyFont="1" applyBorder="1"/>
    <xf numFmtId="43" fontId="22" fillId="0" borderId="10" xfId="1" applyFont="1" applyBorder="1" applyAlignment="1">
      <alignment horizontal="left"/>
    </xf>
    <xf numFmtId="0" fontId="10" fillId="0" borderId="14" xfId="0" applyFont="1" applyBorder="1"/>
    <xf numFmtId="0" fontId="10" fillId="0" borderId="15" xfId="0" applyFont="1" applyBorder="1" applyAlignment="1"/>
    <xf numFmtId="0" fontId="10" fillId="0" borderId="10" xfId="0" applyFont="1" applyBorder="1"/>
    <xf numFmtId="0" fontId="25" fillId="0" borderId="0" xfId="0" applyFont="1" applyAlignment="1">
      <alignment horizontal="left"/>
    </xf>
    <xf numFmtId="43" fontId="10" fillId="0" borderId="4" xfId="1" applyFont="1" applyBorder="1"/>
    <xf numFmtId="43" fontId="10" fillId="0" borderId="19" xfId="1" applyFont="1" applyBorder="1"/>
    <xf numFmtId="0" fontId="10" fillId="0" borderId="4" xfId="0" applyFont="1" applyBorder="1"/>
    <xf numFmtId="0" fontId="10" fillId="0" borderId="15" xfId="0" applyFont="1" applyBorder="1"/>
    <xf numFmtId="43" fontId="25" fillId="0" borderId="0" xfId="1" applyFont="1" applyBorder="1"/>
    <xf numFmtId="43" fontId="10" fillId="0" borderId="20" xfId="1" applyFont="1" applyBorder="1"/>
    <xf numFmtId="0" fontId="19" fillId="0" borderId="0" xfId="0" applyFont="1" applyBorder="1"/>
    <xf numFmtId="4" fontId="7" fillId="0" borderId="0" xfId="1" applyNumberFormat="1" applyFont="1" applyBorder="1"/>
    <xf numFmtId="0" fontId="14" fillId="0" borderId="9" xfId="0" applyFont="1" applyBorder="1"/>
    <xf numFmtId="0" fontId="14" fillId="0" borderId="6" xfId="0" applyFont="1" applyBorder="1"/>
    <xf numFmtId="0" fontId="14" fillId="0" borderId="10" xfId="0" applyFont="1" applyBorder="1" applyAlignment="1"/>
    <xf numFmtId="43" fontId="10" fillId="0" borderId="10" xfId="1" applyFont="1" applyFill="1" applyBorder="1"/>
    <xf numFmtId="43" fontId="2" fillId="0" borderId="24" xfId="1" applyNumberFormat="1" applyFont="1" applyBorder="1"/>
    <xf numFmtId="43" fontId="2" fillId="0" borderId="25" xfId="1" applyNumberFormat="1" applyFont="1" applyBorder="1"/>
    <xf numFmtId="43" fontId="2" fillId="0" borderId="0" xfId="0" applyNumberFormat="1" applyFont="1"/>
    <xf numFmtId="43" fontId="26" fillId="0" borderId="26" xfId="1" applyNumberFormat="1" applyFont="1" applyBorder="1"/>
    <xf numFmtId="43" fontId="26" fillId="0" borderId="23" xfId="1" applyNumberFormat="1" applyFont="1" applyBorder="1"/>
    <xf numFmtId="43" fontId="26" fillId="0" borderId="25" xfId="1" applyNumberFormat="1" applyFont="1" applyBorder="1"/>
    <xf numFmtId="43" fontId="10" fillId="0" borderId="6" xfId="1" applyFont="1" applyFill="1" applyBorder="1"/>
    <xf numFmtId="43" fontId="10" fillId="0" borderId="5" xfId="1" applyFont="1" applyFill="1" applyBorder="1"/>
    <xf numFmtId="43" fontId="7" fillId="0" borderId="18" xfId="0" applyNumberFormat="1" applyFont="1" applyBorder="1"/>
    <xf numFmtId="43" fontId="10" fillId="0" borderId="10" xfId="1" applyFont="1" applyBorder="1" applyAlignment="1">
      <alignment vertical="center"/>
    </xf>
    <xf numFmtId="0" fontId="10" fillId="0" borderId="11" xfId="0" applyFont="1" applyBorder="1"/>
    <xf numFmtId="43" fontId="14" fillId="0" borderId="4" xfId="1" applyFont="1" applyBorder="1"/>
    <xf numFmtId="43" fontId="7" fillId="0" borderId="7" xfId="0" applyNumberFormat="1" applyFont="1" applyBorder="1"/>
    <xf numFmtId="4" fontId="14" fillId="0" borderId="6" xfId="1" applyNumberFormat="1" applyFont="1" applyBorder="1"/>
    <xf numFmtId="0" fontId="0" fillId="0" borderId="0" xfId="0" applyFont="1"/>
    <xf numFmtId="0" fontId="0" fillId="0" borderId="0" xfId="0"/>
    <xf numFmtId="0" fontId="7" fillId="0" borderId="0" xfId="0" applyFont="1"/>
    <xf numFmtId="0" fontId="3" fillId="0" borderId="0" xfId="0" applyFont="1"/>
    <xf numFmtId="4" fontId="0" fillId="0" borderId="0" xfId="0" applyNumberFormat="1" applyAlignment="1">
      <alignment horizontal="left"/>
    </xf>
    <xf numFmtId="0" fontId="27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3" fontId="27" fillId="0" borderId="0" xfId="1" applyFont="1" applyBorder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9" fontId="33" fillId="0" borderId="0" xfId="0" applyNumberFormat="1" applyFont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3" fillId="0" borderId="0" xfId="0" applyFont="1"/>
    <xf numFmtId="0" fontId="35" fillId="0" borderId="0" xfId="0" applyFont="1"/>
    <xf numFmtId="0" fontId="27" fillId="0" borderId="0" xfId="0" applyFont="1"/>
    <xf numFmtId="0" fontId="4" fillId="0" borderId="0" xfId="0" applyFont="1" applyAlignment="1">
      <alignment wrapText="1"/>
    </xf>
    <xf numFmtId="0" fontId="37" fillId="0" borderId="0" xfId="0" applyFont="1"/>
    <xf numFmtId="0" fontId="37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43" fontId="3" fillId="0" borderId="22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3">
    <cellStyle name="Komma" xfId="1" builtinId="3"/>
    <cellStyle name="Komma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</xdr:colOff>
      <xdr:row>184</xdr:row>
      <xdr:rowOff>0</xdr:rowOff>
    </xdr:from>
    <xdr:to>
      <xdr:col>8</xdr:col>
      <xdr:colOff>785812</xdr:colOff>
      <xdr:row>194</xdr:row>
      <xdr:rowOff>11906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EBA798-A2C7-4922-9667-9F42A884B6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166688"/>
          <a:ext cx="2309813" cy="1750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8"/>
  <sheetViews>
    <sheetView zoomScale="80" zoomScaleNormal="80" workbookViewId="0">
      <selection activeCell="K10" sqref="K10"/>
    </sheetView>
  </sheetViews>
  <sheetFormatPr baseColWidth="10" defaultRowHeight="15" x14ac:dyDescent="0.25"/>
  <cols>
    <col min="1" max="1" width="8.85546875" bestFit="1" customWidth="1"/>
    <col min="2" max="2" width="1.140625" customWidth="1"/>
    <col min="3" max="3" width="57.85546875" bestFit="1" customWidth="1"/>
    <col min="4" max="6" width="12" bestFit="1" customWidth="1"/>
    <col min="7" max="7" width="12.85546875" customWidth="1"/>
    <col min="8" max="9" width="12" bestFit="1" customWidth="1"/>
    <col min="10" max="10" width="2.85546875" style="3" customWidth="1"/>
    <col min="11" max="11" width="47.5703125" style="161" customWidth="1"/>
    <col min="257" max="257" width="6.42578125" customWidth="1"/>
    <col min="258" max="258" width="1.140625" customWidth="1"/>
    <col min="259" max="259" width="57.85546875" bestFit="1" customWidth="1"/>
    <col min="260" max="262" width="12" bestFit="1" customWidth="1"/>
    <col min="263" max="263" width="12.85546875" customWidth="1"/>
    <col min="264" max="265" width="12" bestFit="1" customWidth="1"/>
    <col min="266" max="266" width="3.42578125" customWidth="1"/>
    <col min="513" max="513" width="6.42578125" customWidth="1"/>
    <col min="514" max="514" width="1.140625" customWidth="1"/>
    <col min="515" max="515" width="57.85546875" bestFit="1" customWidth="1"/>
    <col min="516" max="518" width="12" bestFit="1" customWidth="1"/>
    <col min="519" max="519" width="12.85546875" customWidth="1"/>
    <col min="520" max="521" width="12" bestFit="1" customWidth="1"/>
    <col min="522" max="522" width="3.42578125" customWidth="1"/>
    <col min="769" max="769" width="6.42578125" customWidth="1"/>
    <col min="770" max="770" width="1.140625" customWidth="1"/>
    <col min="771" max="771" width="57.85546875" bestFit="1" customWidth="1"/>
    <col min="772" max="774" width="12" bestFit="1" customWidth="1"/>
    <col min="775" max="775" width="12.85546875" customWidth="1"/>
    <col min="776" max="777" width="12" bestFit="1" customWidth="1"/>
    <col min="778" max="778" width="3.42578125" customWidth="1"/>
    <col min="1025" max="1025" width="6.42578125" customWidth="1"/>
    <col min="1026" max="1026" width="1.140625" customWidth="1"/>
    <col min="1027" max="1027" width="57.85546875" bestFit="1" customWidth="1"/>
    <col min="1028" max="1030" width="12" bestFit="1" customWidth="1"/>
    <col min="1031" max="1031" width="12.85546875" customWidth="1"/>
    <col min="1032" max="1033" width="12" bestFit="1" customWidth="1"/>
    <col min="1034" max="1034" width="3.42578125" customWidth="1"/>
    <col min="1281" max="1281" width="6.42578125" customWidth="1"/>
    <col min="1282" max="1282" width="1.140625" customWidth="1"/>
    <col min="1283" max="1283" width="57.85546875" bestFit="1" customWidth="1"/>
    <col min="1284" max="1286" width="12" bestFit="1" customWidth="1"/>
    <col min="1287" max="1287" width="12.85546875" customWidth="1"/>
    <col min="1288" max="1289" width="12" bestFit="1" customWidth="1"/>
    <col min="1290" max="1290" width="3.42578125" customWidth="1"/>
    <col min="1537" max="1537" width="6.42578125" customWidth="1"/>
    <col min="1538" max="1538" width="1.140625" customWidth="1"/>
    <col min="1539" max="1539" width="57.85546875" bestFit="1" customWidth="1"/>
    <col min="1540" max="1542" width="12" bestFit="1" customWidth="1"/>
    <col min="1543" max="1543" width="12.85546875" customWidth="1"/>
    <col min="1544" max="1545" width="12" bestFit="1" customWidth="1"/>
    <col min="1546" max="1546" width="3.42578125" customWidth="1"/>
    <col min="1793" max="1793" width="6.42578125" customWidth="1"/>
    <col min="1794" max="1794" width="1.140625" customWidth="1"/>
    <col min="1795" max="1795" width="57.85546875" bestFit="1" customWidth="1"/>
    <col min="1796" max="1798" width="12" bestFit="1" customWidth="1"/>
    <col min="1799" max="1799" width="12.85546875" customWidth="1"/>
    <col min="1800" max="1801" width="12" bestFit="1" customWidth="1"/>
    <col min="1802" max="1802" width="3.42578125" customWidth="1"/>
    <col min="2049" max="2049" width="6.42578125" customWidth="1"/>
    <col min="2050" max="2050" width="1.140625" customWidth="1"/>
    <col min="2051" max="2051" width="57.85546875" bestFit="1" customWidth="1"/>
    <col min="2052" max="2054" width="12" bestFit="1" customWidth="1"/>
    <col min="2055" max="2055" width="12.85546875" customWidth="1"/>
    <col min="2056" max="2057" width="12" bestFit="1" customWidth="1"/>
    <col min="2058" max="2058" width="3.42578125" customWidth="1"/>
    <col min="2305" max="2305" width="6.42578125" customWidth="1"/>
    <col min="2306" max="2306" width="1.140625" customWidth="1"/>
    <col min="2307" max="2307" width="57.85546875" bestFit="1" customWidth="1"/>
    <col min="2308" max="2310" width="12" bestFit="1" customWidth="1"/>
    <col min="2311" max="2311" width="12.85546875" customWidth="1"/>
    <col min="2312" max="2313" width="12" bestFit="1" customWidth="1"/>
    <col min="2314" max="2314" width="3.42578125" customWidth="1"/>
    <col min="2561" max="2561" width="6.42578125" customWidth="1"/>
    <col min="2562" max="2562" width="1.140625" customWidth="1"/>
    <col min="2563" max="2563" width="57.85546875" bestFit="1" customWidth="1"/>
    <col min="2564" max="2566" width="12" bestFit="1" customWidth="1"/>
    <col min="2567" max="2567" width="12.85546875" customWidth="1"/>
    <col min="2568" max="2569" width="12" bestFit="1" customWidth="1"/>
    <col min="2570" max="2570" width="3.42578125" customWidth="1"/>
    <col min="2817" max="2817" width="6.42578125" customWidth="1"/>
    <col min="2818" max="2818" width="1.140625" customWidth="1"/>
    <col min="2819" max="2819" width="57.85546875" bestFit="1" customWidth="1"/>
    <col min="2820" max="2822" width="12" bestFit="1" customWidth="1"/>
    <col min="2823" max="2823" width="12.85546875" customWidth="1"/>
    <col min="2824" max="2825" width="12" bestFit="1" customWidth="1"/>
    <col min="2826" max="2826" width="3.42578125" customWidth="1"/>
    <col min="3073" max="3073" width="6.42578125" customWidth="1"/>
    <col min="3074" max="3074" width="1.140625" customWidth="1"/>
    <col min="3075" max="3075" width="57.85546875" bestFit="1" customWidth="1"/>
    <col min="3076" max="3078" width="12" bestFit="1" customWidth="1"/>
    <col min="3079" max="3079" width="12.85546875" customWidth="1"/>
    <col min="3080" max="3081" width="12" bestFit="1" customWidth="1"/>
    <col min="3082" max="3082" width="3.42578125" customWidth="1"/>
    <col min="3329" max="3329" width="6.42578125" customWidth="1"/>
    <col min="3330" max="3330" width="1.140625" customWidth="1"/>
    <col min="3331" max="3331" width="57.85546875" bestFit="1" customWidth="1"/>
    <col min="3332" max="3334" width="12" bestFit="1" customWidth="1"/>
    <col min="3335" max="3335" width="12.85546875" customWidth="1"/>
    <col min="3336" max="3337" width="12" bestFit="1" customWidth="1"/>
    <col min="3338" max="3338" width="3.42578125" customWidth="1"/>
    <col min="3585" max="3585" width="6.42578125" customWidth="1"/>
    <col min="3586" max="3586" width="1.140625" customWidth="1"/>
    <col min="3587" max="3587" width="57.85546875" bestFit="1" customWidth="1"/>
    <col min="3588" max="3590" width="12" bestFit="1" customWidth="1"/>
    <col min="3591" max="3591" width="12.85546875" customWidth="1"/>
    <col min="3592" max="3593" width="12" bestFit="1" customWidth="1"/>
    <col min="3594" max="3594" width="3.42578125" customWidth="1"/>
    <col min="3841" max="3841" width="6.42578125" customWidth="1"/>
    <col min="3842" max="3842" width="1.140625" customWidth="1"/>
    <col min="3843" max="3843" width="57.85546875" bestFit="1" customWidth="1"/>
    <col min="3844" max="3846" width="12" bestFit="1" customWidth="1"/>
    <col min="3847" max="3847" width="12.85546875" customWidth="1"/>
    <col min="3848" max="3849" width="12" bestFit="1" customWidth="1"/>
    <col min="3850" max="3850" width="3.42578125" customWidth="1"/>
    <col min="4097" max="4097" width="6.42578125" customWidth="1"/>
    <col min="4098" max="4098" width="1.140625" customWidth="1"/>
    <col min="4099" max="4099" width="57.85546875" bestFit="1" customWidth="1"/>
    <col min="4100" max="4102" width="12" bestFit="1" customWidth="1"/>
    <col min="4103" max="4103" width="12.85546875" customWidth="1"/>
    <col min="4104" max="4105" width="12" bestFit="1" customWidth="1"/>
    <col min="4106" max="4106" width="3.42578125" customWidth="1"/>
    <col min="4353" max="4353" width="6.42578125" customWidth="1"/>
    <col min="4354" max="4354" width="1.140625" customWidth="1"/>
    <col min="4355" max="4355" width="57.85546875" bestFit="1" customWidth="1"/>
    <col min="4356" max="4358" width="12" bestFit="1" customWidth="1"/>
    <col min="4359" max="4359" width="12.85546875" customWidth="1"/>
    <col min="4360" max="4361" width="12" bestFit="1" customWidth="1"/>
    <col min="4362" max="4362" width="3.42578125" customWidth="1"/>
    <col min="4609" max="4609" width="6.42578125" customWidth="1"/>
    <col min="4610" max="4610" width="1.140625" customWidth="1"/>
    <col min="4611" max="4611" width="57.85546875" bestFit="1" customWidth="1"/>
    <col min="4612" max="4614" width="12" bestFit="1" customWidth="1"/>
    <col min="4615" max="4615" width="12.85546875" customWidth="1"/>
    <col min="4616" max="4617" width="12" bestFit="1" customWidth="1"/>
    <col min="4618" max="4618" width="3.42578125" customWidth="1"/>
    <col min="4865" max="4865" width="6.42578125" customWidth="1"/>
    <col min="4866" max="4866" width="1.140625" customWidth="1"/>
    <col min="4867" max="4867" width="57.85546875" bestFit="1" customWidth="1"/>
    <col min="4868" max="4870" width="12" bestFit="1" customWidth="1"/>
    <col min="4871" max="4871" width="12.85546875" customWidth="1"/>
    <col min="4872" max="4873" width="12" bestFit="1" customWidth="1"/>
    <col min="4874" max="4874" width="3.42578125" customWidth="1"/>
    <col min="5121" max="5121" width="6.42578125" customWidth="1"/>
    <col min="5122" max="5122" width="1.140625" customWidth="1"/>
    <col min="5123" max="5123" width="57.85546875" bestFit="1" customWidth="1"/>
    <col min="5124" max="5126" width="12" bestFit="1" customWidth="1"/>
    <col min="5127" max="5127" width="12.85546875" customWidth="1"/>
    <col min="5128" max="5129" width="12" bestFit="1" customWidth="1"/>
    <col min="5130" max="5130" width="3.42578125" customWidth="1"/>
    <col min="5377" max="5377" width="6.42578125" customWidth="1"/>
    <col min="5378" max="5378" width="1.140625" customWidth="1"/>
    <col min="5379" max="5379" width="57.85546875" bestFit="1" customWidth="1"/>
    <col min="5380" max="5382" width="12" bestFit="1" customWidth="1"/>
    <col min="5383" max="5383" width="12.85546875" customWidth="1"/>
    <col min="5384" max="5385" width="12" bestFit="1" customWidth="1"/>
    <col min="5386" max="5386" width="3.42578125" customWidth="1"/>
    <col min="5633" max="5633" width="6.42578125" customWidth="1"/>
    <col min="5634" max="5634" width="1.140625" customWidth="1"/>
    <col min="5635" max="5635" width="57.85546875" bestFit="1" customWidth="1"/>
    <col min="5636" max="5638" width="12" bestFit="1" customWidth="1"/>
    <col min="5639" max="5639" width="12.85546875" customWidth="1"/>
    <col min="5640" max="5641" width="12" bestFit="1" customWidth="1"/>
    <col min="5642" max="5642" width="3.42578125" customWidth="1"/>
    <col min="5889" max="5889" width="6.42578125" customWidth="1"/>
    <col min="5890" max="5890" width="1.140625" customWidth="1"/>
    <col min="5891" max="5891" width="57.85546875" bestFit="1" customWidth="1"/>
    <col min="5892" max="5894" width="12" bestFit="1" customWidth="1"/>
    <col min="5895" max="5895" width="12.85546875" customWidth="1"/>
    <col min="5896" max="5897" width="12" bestFit="1" customWidth="1"/>
    <col min="5898" max="5898" width="3.42578125" customWidth="1"/>
    <col min="6145" max="6145" width="6.42578125" customWidth="1"/>
    <col min="6146" max="6146" width="1.140625" customWidth="1"/>
    <col min="6147" max="6147" width="57.85546875" bestFit="1" customWidth="1"/>
    <col min="6148" max="6150" width="12" bestFit="1" customWidth="1"/>
    <col min="6151" max="6151" width="12.85546875" customWidth="1"/>
    <col min="6152" max="6153" width="12" bestFit="1" customWidth="1"/>
    <col min="6154" max="6154" width="3.42578125" customWidth="1"/>
    <col min="6401" max="6401" width="6.42578125" customWidth="1"/>
    <col min="6402" max="6402" width="1.140625" customWidth="1"/>
    <col min="6403" max="6403" width="57.85546875" bestFit="1" customWidth="1"/>
    <col min="6404" max="6406" width="12" bestFit="1" customWidth="1"/>
    <col min="6407" max="6407" width="12.85546875" customWidth="1"/>
    <col min="6408" max="6409" width="12" bestFit="1" customWidth="1"/>
    <col min="6410" max="6410" width="3.42578125" customWidth="1"/>
    <col min="6657" max="6657" width="6.42578125" customWidth="1"/>
    <col min="6658" max="6658" width="1.140625" customWidth="1"/>
    <col min="6659" max="6659" width="57.85546875" bestFit="1" customWidth="1"/>
    <col min="6660" max="6662" width="12" bestFit="1" customWidth="1"/>
    <col min="6663" max="6663" width="12.85546875" customWidth="1"/>
    <col min="6664" max="6665" width="12" bestFit="1" customWidth="1"/>
    <col min="6666" max="6666" width="3.42578125" customWidth="1"/>
    <col min="6913" max="6913" width="6.42578125" customWidth="1"/>
    <col min="6914" max="6914" width="1.140625" customWidth="1"/>
    <col min="6915" max="6915" width="57.85546875" bestFit="1" customWidth="1"/>
    <col min="6916" max="6918" width="12" bestFit="1" customWidth="1"/>
    <col min="6919" max="6919" width="12.85546875" customWidth="1"/>
    <col min="6920" max="6921" width="12" bestFit="1" customWidth="1"/>
    <col min="6922" max="6922" width="3.42578125" customWidth="1"/>
    <col min="7169" max="7169" width="6.42578125" customWidth="1"/>
    <col min="7170" max="7170" width="1.140625" customWidth="1"/>
    <col min="7171" max="7171" width="57.85546875" bestFit="1" customWidth="1"/>
    <col min="7172" max="7174" width="12" bestFit="1" customWidth="1"/>
    <col min="7175" max="7175" width="12.85546875" customWidth="1"/>
    <col min="7176" max="7177" width="12" bestFit="1" customWidth="1"/>
    <col min="7178" max="7178" width="3.42578125" customWidth="1"/>
    <col min="7425" max="7425" width="6.42578125" customWidth="1"/>
    <col min="7426" max="7426" width="1.140625" customWidth="1"/>
    <col min="7427" max="7427" width="57.85546875" bestFit="1" customWidth="1"/>
    <col min="7428" max="7430" width="12" bestFit="1" customWidth="1"/>
    <col min="7431" max="7431" width="12.85546875" customWidth="1"/>
    <col min="7432" max="7433" width="12" bestFit="1" customWidth="1"/>
    <col min="7434" max="7434" width="3.42578125" customWidth="1"/>
    <col min="7681" max="7681" width="6.42578125" customWidth="1"/>
    <col min="7682" max="7682" width="1.140625" customWidth="1"/>
    <col min="7683" max="7683" width="57.85546875" bestFit="1" customWidth="1"/>
    <col min="7684" max="7686" width="12" bestFit="1" customWidth="1"/>
    <col min="7687" max="7687" width="12.85546875" customWidth="1"/>
    <col min="7688" max="7689" width="12" bestFit="1" customWidth="1"/>
    <col min="7690" max="7690" width="3.42578125" customWidth="1"/>
    <col min="7937" max="7937" width="6.42578125" customWidth="1"/>
    <col min="7938" max="7938" width="1.140625" customWidth="1"/>
    <col min="7939" max="7939" width="57.85546875" bestFit="1" customWidth="1"/>
    <col min="7940" max="7942" width="12" bestFit="1" customWidth="1"/>
    <col min="7943" max="7943" width="12.85546875" customWidth="1"/>
    <col min="7944" max="7945" width="12" bestFit="1" customWidth="1"/>
    <col min="7946" max="7946" width="3.42578125" customWidth="1"/>
    <col min="8193" max="8193" width="6.42578125" customWidth="1"/>
    <col min="8194" max="8194" width="1.140625" customWidth="1"/>
    <col min="8195" max="8195" width="57.85546875" bestFit="1" customWidth="1"/>
    <col min="8196" max="8198" width="12" bestFit="1" customWidth="1"/>
    <col min="8199" max="8199" width="12.85546875" customWidth="1"/>
    <col min="8200" max="8201" width="12" bestFit="1" customWidth="1"/>
    <col min="8202" max="8202" width="3.42578125" customWidth="1"/>
    <col min="8449" max="8449" width="6.42578125" customWidth="1"/>
    <col min="8450" max="8450" width="1.140625" customWidth="1"/>
    <col min="8451" max="8451" width="57.85546875" bestFit="1" customWidth="1"/>
    <col min="8452" max="8454" width="12" bestFit="1" customWidth="1"/>
    <col min="8455" max="8455" width="12.85546875" customWidth="1"/>
    <col min="8456" max="8457" width="12" bestFit="1" customWidth="1"/>
    <col min="8458" max="8458" width="3.42578125" customWidth="1"/>
    <col min="8705" max="8705" width="6.42578125" customWidth="1"/>
    <col min="8706" max="8706" width="1.140625" customWidth="1"/>
    <col min="8707" max="8707" width="57.85546875" bestFit="1" customWidth="1"/>
    <col min="8708" max="8710" width="12" bestFit="1" customWidth="1"/>
    <col min="8711" max="8711" width="12.85546875" customWidth="1"/>
    <col min="8712" max="8713" width="12" bestFit="1" customWidth="1"/>
    <col min="8714" max="8714" width="3.42578125" customWidth="1"/>
    <col min="8961" max="8961" width="6.42578125" customWidth="1"/>
    <col min="8962" max="8962" width="1.140625" customWidth="1"/>
    <col min="8963" max="8963" width="57.85546875" bestFit="1" customWidth="1"/>
    <col min="8964" max="8966" width="12" bestFit="1" customWidth="1"/>
    <col min="8967" max="8967" width="12.85546875" customWidth="1"/>
    <col min="8968" max="8969" width="12" bestFit="1" customWidth="1"/>
    <col min="8970" max="8970" width="3.42578125" customWidth="1"/>
    <col min="9217" max="9217" width="6.42578125" customWidth="1"/>
    <col min="9218" max="9218" width="1.140625" customWidth="1"/>
    <col min="9219" max="9219" width="57.85546875" bestFit="1" customWidth="1"/>
    <col min="9220" max="9222" width="12" bestFit="1" customWidth="1"/>
    <col min="9223" max="9223" width="12.85546875" customWidth="1"/>
    <col min="9224" max="9225" width="12" bestFit="1" customWidth="1"/>
    <col min="9226" max="9226" width="3.42578125" customWidth="1"/>
    <col min="9473" max="9473" width="6.42578125" customWidth="1"/>
    <col min="9474" max="9474" width="1.140625" customWidth="1"/>
    <col min="9475" max="9475" width="57.85546875" bestFit="1" customWidth="1"/>
    <col min="9476" max="9478" width="12" bestFit="1" customWidth="1"/>
    <col min="9479" max="9479" width="12.85546875" customWidth="1"/>
    <col min="9480" max="9481" width="12" bestFit="1" customWidth="1"/>
    <col min="9482" max="9482" width="3.42578125" customWidth="1"/>
    <col min="9729" max="9729" width="6.42578125" customWidth="1"/>
    <col min="9730" max="9730" width="1.140625" customWidth="1"/>
    <col min="9731" max="9731" width="57.85546875" bestFit="1" customWidth="1"/>
    <col min="9732" max="9734" width="12" bestFit="1" customWidth="1"/>
    <col min="9735" max="9735" width="12.85546875" customWidth="1"/>
    <col min="9736" max="9737" width="12" bestFit="1" customWidth="1"/>
    <col min="9738" max="9738" width="3.42578125" customWidth="1"/>
    <col min="9985" max="9985" width="6.42578125" customWidth="1"/>
    <col min="9986" max="9986" width="1.140625" customWidth="1"/>
    <col min="9987" max="9987" width="57.85546875" bestFit="1" customWidth="1"/>
    <col min="9988" max="9990" width="12" bestFit="1" customWidth="1"/>
    <col min="9991" max="9991" width="12.85546875" customWidth="1"/>
    <col min="9992" max="9993" width="12" bestFit="1" customWidth="1"/>
    <col min="9994" max="9994" width="3.42578125" customWidth="1"/>
    <col min="10241" max="10241" width="6.42578125" customWidth="1"/>
    <col min="10242" max="10242" width="1.140625" customWidth="1"/>
    <col min="10243" max="10243" width="57.85546875" bestFit="1" customWidth="1"/>
    <col min="10244" max="10246" width="12" bestFit="1" customWidth="1"/>
    <col min="10247" max="10247" width="12.85546875" customWidth="1"/>
    <col min="10248" max="10249" width="12" bestFit="1" customWidth="1"/>
    <col min="10250" max="10250" width="3.42578125" customWidth="1"/>
    <col min="10497" max="10497" width="6.42578125" customWidth="1"/>
    <col min="10498" max="10498" width="1.140625" customWidth="1"/>
    <col min="10499" max="10499" width="57.85546875" bestFit="1" customWidth="1"/>
    <col min="10500" max="10502" width="12" bestFit="1" customWidth="1"/>
    <col min="10503" max="10503" width="12.85546875" customWidth="1"/>
    <col min="10504" max="10505" width="12" bestFit="1" customWidth="1"/>
    <col min="10506" max="10506" width="3.42578125" customWidth="1"/>
    <col min="10753" max="10753" width="6.42578125" customWidth="1"/>
    <col min="10754" max="10754" width="1.140625" customWidth="1"/>
    <col min="10755" max="10755" width="57.85546875" bestFit="1" customWidth="1"/>
    <col min="10756" max="10758" width="12" bestFit="1" customWidth="1"/>
    <col min="10759" max="10759" width="12.85546875" customWidth="1"/>
    <col min="10760" max="10761" width="12" bestFit="1" customWidth="1"/>
    <col min="10762" max="10762" width="3.42578125" customWidth="1"/>
    <col min="11009" max="11009" width="6.42578125" customWidth="1"/>
    <col min="11010" max="11010" width="1.140625" customWidth="1"/>
    <col min="11011" max="11011" width="57.85546875" bestFit="1" customWidth="1"/>
    <col min="11012" max="11014" width="12" bestFit="1" customWidth="1"/>
    <col min="11015" max="11015" width="12.85546875" customWidth="1"/>
    <col min="11016" max="11017" width="12" bestFit="1" customWidth="1"/>
    <col min="11018" max="11018" width="3.42578125" customWidth="1"/>
    <col min="11265" max="11265" width="6.42578125" customWidth="1"/>
    <col min="11266" max="11266" width="1.140625" customWidth="1"/>
    <col min="11267" max="11267" width="57.85546875" bestFit="1" customWidth="1"/>
    <col min="11268" max="11270" width="12" bestFit="1" customWidth="1"/>
    <col min="11271" max="11271" width="12.85546875" customWidth="1"/>
    <col min="11272" max="11273" width="12" bestFit="1" customWidth="1"/>
    <col min="11274" max="11274" width="3.42578125" customWidth="1"/>
    <col min="11521" max="11521" width="6.42578125" customWidth="1"/>
    <col min="11522" max="11522" width="1.140625" customWidth="1"/>
    <col min="11523" max="11523" width="57.85546875" bestFit="1" customWidth="1"/>
    <col min="11524" max="11526" width="12" bestFit="1" customWidth="1"/>
    <col min="11527" max="11527" width="12.85546875" customWidth="1"/>
    <col min="11528" max="11529" width="12" bestFit="1" customWidth="1"/>
    <col min="11530" max="11530" width="3.42578125" customWidth="1"/>
    <col min="11777" max="11777" width="6.42578125" customWidth="1"/>
    <col min="11778" max="11778" width="1.140625" customWidth="1"/>
    <col min="11779" max="11779" width="57.85546875" bestFit="1" customWidth="1"/>
    <col min="11780" max="11782" width="12" bestFit="1" customWidth="1"/>
    <col min="11783" max="11783" width="12.85546875" customWidth="1"/>
    <col min="11784" max="11785" width="12" bestFit="1" customWidth="1"/>
    <col min="11786" max="11786" width="3.42578125" customWidth="1"/>
    <col min="12033" max="12033" width="6.42578125" customWidth="1"/>
    <col min="12034" max="12034" width="1.140625" customWidth="1"/>
    <col min="12035" max="12035" width="57.85546875" bestFit="1" customWidth="1"/>
    <col min="12036" max="12038" width="12" bestFit="1" customWidth="1"/>
    <col min="12039" max="12039" width="12.85546875" customWidth="1"/>
    <col min="12040" max="12041" width="12" bestFit="1" customWidth="1"/>
    <col min="12042" max="12042" width="3.42578125" customWidth="1"/>
    <col min="12289" max="12289" width="6.42578125" customWidth="1"/>
    <col min="12290" max="12290" width="1.140625" customWidth="1"/>
    <col min="12291" max="12291" width="57.85546875" bestFit="1" customWidth="1"/>
    <col min="12292" max="12294" width="12" bestFit="1" customWidth="1"/>
    <col min="12295" max="12295" width="12.85546875" customWidth="1"/>
    <col min="12296" max="12297" width="12" bestFit="1" customWidth="1"/>
    <col min="12298" max="12298" width="3.42578125" customWidth="1"/>
    <col min="12545" max="12545" width="6.42578125" customWidth="1"/>
    <col min="12546" max="12546" width="1.140625" customWidth="1"/>
    <col min="12547" max="12547" width="57.85546875" bestFit="1" customWidth="1"/>
    <col min="12548" max="12550" width="12" bestFit="1" customWidth="1"/>
    <col min="12551" max="12551" width="12.85546875" customWidth="1"/>
    <col min="12552" max="12553" width="12" bestFit="1" customWidth="1"/>
    <col min="12554" max="12554" width="3.42578125" customWidth="1"/>
    <col min="12801" max="12801" width="6.42578125" customWidth="1"/>
    <col min="12802" max="12802" width="1.140625" customWidth="1"/>
    <col min="12803" max="12803" width="57.85546875" bestFit="1" customWidth="1"/>
    <col min="12804" max="12806" width="12" bestFit="1" customWidth="1"/>
    <col min="12807" max="12807" width="12.85546875" customWidth="1"/>
    <col min="12808" max="12809" width="12" bestFit="1" customWidth="1"/>
    <col min="12810" max="12810" width="3.42578125" customWidth="1"/>
    <col min="13057" max="13057" width="6.42578125" customWidth="1"/>
    <col min="13058" max="13058" width="1.140625" customWidth="1"/>
    <col min="13059" max="13059" width="57.85546875" bestFit="1" customWidth="1"/>
    <col min="13060" max="13062" width="12" bestFit="1" customWidth="1"/>
    <col min="13063" max="13063" width="12.85546875" customWidth="1"/>
    <col min="13064" max="13065" width="12" bestFit="1" customWidth="1"/>
    <col min="13066" max="13066" width="3.42578125" customWidth="1"/>
    <col min="13313" max="13313" width="6.42578125" customWidth="1"/>
    <col min="13314" max="13314" width="1.140625" customWidth="1"/>
    <col min="13315" max="13315" width="57.85546875" bestFit="1" customWidth="1"/>
    <col min="13316" max="13318" width="12" bestFit="1" customWidth="1"/>
    <col min="13319" max="13319" width="12.85546875" customWidth="1"/>
    <col min="13320" max="13321" width="12" bestFit="1" customWidth="1"/>
    <col min="13322" max="13322" width="3.42578125" customWidth="1"/>
    <col min="13569" max="13569" width="6.42578125" customWidth="1"/>
    <col min="13570" max="13570" width="1.140625" customWidth="1"/>
    <col min="13571" max="13571" width="57.85546875" bestFit="1" customWidth="1"/>
    <col min="13572" max="13574" width="12" bestFit="1" customWidth="1"/>
    <col min="13575" max="13575" width="12.85546875" customWidth="1"/>
    <col min="13576" max="13577" width="12" bestFit="1" customWidth="1"/>
    <col min="13578" max="13578" width="3.42578125" customWidth="1"/>
    <col min="13825" max="13825" width="6.42578125" customWidth="1"/>
    <col min="13826" max="13826" width="1.140625" customWidth="1"/>
    <col min="13827" max="13827" width="57.85546875" bestFit="1" customWidth="1"/>
    <col min="13828" max="13830" width="12" bestFit="1" customWidth="1"/>
    <col min="13831" max="13831" width="12.85546875" customWidth="1"/>
    <col min="13832" max="13833" width="12" bestFit="1" customWidth="1"/>
    <col min="13834" max="13834" width="3.42578125" customWidth="1"/>
    <col min="14081" max="14081" width="6.42578125" customWidth="1"/>
    <col min="14082" max="14082" width="1.140625" customWidth="1"/>
    <col min="14083" max="14083" width="57.85546875" bestFit="1" customWidth="1"/>
    <col min="14084" max="14086" width="12" bestFit="1" customWidth="1"/>
    <col min="14087" max="14087" width="12.85546875" customWidth="1"/>
    <col min="14088" max="14089" width="12" bestFit="1" customWidth="1"/>
    <col min="14090" max="14090" width="3.42578125" customWidth="1"/>
    <col min="14337" max="14337" width="6.42578125" customWidth="1"/>
    <col min="14338" max="14338" width="1.140625" customWidth="1"/>
    <col min="14339" max="14339" width="57.85546875" bestFit="1" customWidth="1"/>
    <col min="14340" max="14342" width="12" bestFit="1" customWidth="1"/>
    <col min="14343" max="14343" width="12.85546875" customWidth="1"/>
    <col min="14344" max="14345" width="12" bestFit="1" customWidth="1"/>
    <col min="14346" max="14346" width="3.42578125" customWidth="1"/>
    <col min="14593" max="14593" width="6.42578125" customWidth="1"/>
    <col min="14594" max="14594" width="1.140625" customWidth="1"/>
    <col min="14595" max="14595" width="57.85546875" bestFit="1" customWidth="1"/>
    <col min="14596" max="14598" width="12" bestFit="1" customWidth="1"/>
    <col min="14599" max="14599" width="12.85546875" customWidth="1"/>
    <col min="14600" max="14601" width="12" bestFit="1" customWidth="1"/>
    <col min="14602" max="14602" width="3.42578125" customWidth="1"/>
    <col min="14849" max="14849" width="6.42578125" customWidth="1"/>
    <col min="14850" max="14850" width="1.140625" customWidth="1"/>
    <col min="14851" max="14851" width="57.85546875" bestFit="1" customWidth="1"/>
    <col min="14852" max="14854" width="12" bestFit="1" customWidth="1"/>
    <col min="14855" max="14855" width="12.85546875" customWidth="1"/>
    <col min="14856" max="14857" width="12" bestFit="1" customWidth="1"/>
    <col min="14858" max="14858" width="3.42578125" customWidth="1"/>
    <col min="15105" max="15105" width="6.42578125" customWidth="1"/>
    <col min="15106" max="15106" width="1.140625" customWidth="1"/>
    <col min="15107" max="15107" width="57.85546875" bestFit="1" customWidth="1"/>
    <col min="15108" max="15110" width="12" bestFit="1" customWidth="1"/>
    <col min="15111" max="15111" width="12.85546875" customWidth="1"/>
    <col min="15112" max="15113" width="12" bestFit="1" customWidth="1"/>
    <col min="15114" max="15114" width="3.42578125" customWidth="1"/>
    <col min="15361" max="15361" width="6.42578125" customWidth="1"/>
    <col min="15362" max="15362" width="1.140625" customWidth="1"/>
    <col min="15363" max="15363" width="57.85546875" bestFit="1" customWidth="1"/>
    <col min="15364" max="15366" width="12" bestFit="1" customWidth="1"/>
    <col min="15367" max="15367" width="12.85546875" customWidth="1"/>
    <col min="15368" max="15369" width="12" bestFit="1" customWidth="1"/>
    <col min="15370" max="15370" width="3.42578125" customWidth="1"/>
    <col min="15617" max="15617" width="6.42578125" customWidth="1"/>
    <col min="15618" max="15618" width="1.140625" customWidth="1"/>
    <col min="15619" max="15619" width="57.85546875" bestFit="1" customWidth="1"/>
    <col min="15620" max="15622" width="12" bestFit="1" customWidth="1"/>
    <col min="15623" max="15623" width="12.85546875" customWidth="1"/>
    <col min="15624" max="15625" width="12" bestFit="1" customWidth="1"/>
    <col min="15626" max="15626" width="3.42578125" customWidth="1"/>
    <col min="15873" max="15873" width="6.42578125" customWidth="1"/>
    <col min="15874" max="15874" width="1.140625" customWidth="1"/>
    <col min="15875" max="15875" width="57.85546875" bestFit="1" customWidth="1"/>
    <col min="15876" max="15878" width="12" bestFit="1" customWidth="1"/>
    <col min="15879" max="15879" width="12.85546875" customWidth="1"/>
    <col min="15880" max="15881" width="12" bestFit="1" customWidth="1"/>
    <col min="15882" max="15882" width="3.42578125" customWidth="1"/>
    <col min="16129" max="16129" width="6.42578125" customWidth="1"/>
    <col min="16130" max="16130" width="1.140625" customWidth="1"/>
    <col min="16131" max="16131" width="57.85546875" bestFit="1" customWidth="1"/>
    <col min="16132" max="16134" width="12" bestFit="1" customWidth="1"/>
    <col min="16135" max="16135" width="12.85546875" customWidth="1"/>
    <col min="16136" max="16137" width="12" bestFit="1" customWidth="1"/>
    <col min="16138" max="16138" width="3.42578125" customWidth="1"/>
  </cols>
  <sheetData>
    <row r="1" spans="1:12" ht="18.75" x14ac:dyDescent="0.3">
      <c r="A1" s="1"/>
      <c r="B1" s="1"/>
      <c r="C1" s="2" t="s">
        <v>180</v>
      </c>
      <c r="D1" s="1"/>
      <c r="E1" s="1"/>
      <c r="F1" s="1"/>
      <c r="G1" s="1"/>
      <c r="H1" s="1"/>
      <c r="I1" s="1"/>
    </row>
    <row r="2" spans="1:12" s="4" customFormat="1" ht="12.75" x14ac:dyDescent="0.2">
      <c r="J2" s="3"/>
      <c r="K2" s="161"/>
    </row>
    <row r="3" spans="1:12" s="4" customFormat="1" ht="12.75" x14ac:dyDescent="0.2">
      <c r="D3" s="189" t="s">
        <v>182</v>
      </c>
      <c r="E3" s="190"/>
      <c r="F3" s="185" t="s">
        <v>143</v>
      </c>
      <c r="G3" s="186"/>
      <c r="H3" s="189" t="s">
        <v>181</v>
      </c>
      <c r="I3" s="190"/>
      <c r="J3" s="5"/>
      <c r="K3" s="161"/>
    </row>
    <row r="4" spans="1:12" s="4" customFormat="1" ht="12.75" x14ac:dyDescent="0.2">
      <c r="D4" s="6" t="s">
        <v>0</v>
      </c>
      <c r="E4" s="6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8"/>
      <c r="K4" s="161"/>
    </row>
    <row r="5" spans="1:12" s="4" customFormat="1" ht="12.75" x14ac:dyDescent="0.2">
      <c r="A5" s="9"/>
      <c r="B5" s="9"/>
      <c r="C5" s="10" t="s">
        <v>2</v>
      </c>
      <c r="D5" s="11"/>
      <c r="E5" s="11"/>
      <c r="F5" s="118"/>
      <c r="G5" s="118"/>
      <c r="H5" s="118"/>
      <c r="I5" s="118"/>
      <c r="J5" s="104"/>
      <c r="K5" s="161"/>
    </row>
    <row r="6" spans="1:12" s="4" customFormat="1" ht="12.75" x14ac:dyDescent="0.2">
      <c r="A6" s="12">
        <v>30010</v>
      </c>
      <c r="B6" s="12"/>
      <c r="C6" s="4" t="s">
        <v>3</v>
      </c>
      <c r="D6" s="15">
        <v>10105</v>
      </c>
      <c r="E6" s="13"/>
      <c r="F6" s="15">
        <v>10000</v>
      </c>
      <c r="G6" s="15"/>
      <c r="H6" s="15">
        <v>10000</v>
      </c>
      <c r="I6" s="15"/>
      <c r="J6" s="104"/>
      <c r="K6" s="161" t="s">
        <v>158</v>
      </c>
    </row>
    <row r="7" spans="1:12" s="4" customFormat="1" ht="12.75" x14ac:dyDescent="0.2">
      <c r="A7" s="12">
        <v>30110</v>
      </c>
      <c r="B7" s="12"/>
      <c r="C7" s="4" t="s">
        <v>4</v>
      </c>
      <c r="D7" s="15">
        <v>11446.05</v>
      </c>
      <c r="E7" s="13"/>
      <c r="F7" s="15">
        <v>11000</v>
      </c>
      <c r="G7" s="15"/>
      <c r="H7" s="15">
        <v>11000</v>
      </c>
      <c r="I7" s="15"/>
      <c r="J7" s="104"/>
      <c r="K7" s="161"/>
    </row>
    <row r="8" spans="1:12" s="4" customFormat="1" ht="12.75" x14ac:dyDescent="0.2">
      <c r="A8" s="12">
        <v>30120</v>
      </c>
      <c r="B8" s="12"/>
      <c r="C8" s="4" t="s">
        <v>5</v>
      </c>
      <c r="D8" s="15">
        <v>5454</v>
      </c>
      <c r="E8" s="13"/>
      <c r="F8" s="15">
        <v>5450</v>
      </c>
      <c r="G8" s="15"/>
      <c r="H8" s="15">
        <v>5454</v>
      </c>
      <c r="I8" s="15"/>
      <c r="J8" s="104"/>
      <c r="K8" s="161"/>
    </row>
    <row r="9" spans="1:12" s="4" customFormat="1" ht="13.35" customHeight="1" x14ac:dyDescent="0.2">
      <c r="A9" s="12">
        <v>30190</v>
      </c>
      <c r="B9" s="12"/>
      <c r="C9" s="14" t="s">
        <v>137</v>
      </c>
      <c r="D9" s="148">
        <v>2721.2</v>
      </c>
      <c r="E9" s="13"/>
      <c r="F9" s="15">
        <v>2750</v>
      </c>
      <c r="G9" s="15"/>
      <c r="H9" s="15">
        <v>2750</v>
      </c>
      <c r="I9" s="15"/>
      <c r="J9" s="104"/>
      <c r="K9" s="161" t="s">
        <v>141</v>
      </c>
    </row>
    <row r="10" spans="1:12" s="4" customFormat="1" ht="24" x14ac:dyDescent="0.2">
      <c r="A10" s="12">
        <v>30230</v>
      </c>
      <c r="B10" s="12"/>
      <c r="C10" s="14" t="s">
        <v>125</v>
      </c>
      <c r="D10" s="148">
        <v>30606.9</v>
      </c>
      <c r="E10" s="13"/>
      <c r="F10" s="15">
        <v>32350</v>
      </c>
      <c r="G10" s="15"/>
      <c r="H10" s="15">
        <v>28500</v>
      </c>
      <c r="I10" s="15"/>
      <c r="J10" s="104"/>
      <c r="K10" s="161" t="s">
        <v>149</v>
      </c>
      <c r="L10" s="166" t="s">
        <v>183</v>
      </c>
    </row>
    <row r="11" spans="1:12" s="4" customFormat="1" ht="12.75" x14ac:dyDescent="0.2">
      <c r="A11" s="12">
        <v>30240</v>
      </c>
      <c r="B11" s="12"/>
      <c r="C11" s="4" t="s">
        <v>6</v>
      </c>
      <c r="D11" s="15">
        <v>11094.2</v>
      </c>
      <c r="E11" s="13"/>
      <c r="F11" s="15">
        <v>11000</v>
      </c>
      <c r="G11" s="15"/>
      <c r="H11" s="15">
        <v>11100</v>
      </c>
      <c r="I11" s="15"/>
      <c r="J11" s="104"/>
      <c r="K11" s="161"/>
    </row>
    <row r="12" spans="1:12" s="4" customFormat="1" ht="12.75" x14ac:dyDescent="0.2">
      <c r="A12" s="12">
        <v>30249</v>
      </c>
      <c r="B12" s="12"/>
      <c r="C12" s="4" t="s">
        <v>7</v>
      </c>
      <c r="D12" s="15">
        <v>600</v>
      </c>
      <c r="E12" s="13"/>
      <c r="F12" s="15">
        <v>500</v>
      </c>
      <c r="G12" s="15"/>
      <c r="H12" s="15">
        <v>600</v>
      </c>
      <c r="I12" s="15"/>
      <c r="J12" s="104"/>
      <c r="K12" s="162" t="s">
        <v>151</v>
      </c>
    </row>
    <row r="13" spans="1:12" s="4" customFormat="1" ht="12.75" x14ac:dyDescent="0.2">
      <c r="A13" s="16">
        <v>30260</v>
      </c>
      <c r="B13" s="12"/>
      <c r="C13" s="14" t="s">
        <v>127</v>
      </c>
      <c r="D13" s="15">
        <v>16769.2</v>
      </c>
      <c r="E13" s="13"/>
      <c r="F13" s="15">
        <v>17840</v>
      </c>
      <c r="G13" s="15"/>
      <c r="H13" s="15">
        <v>17840</v>
      </c>
      <c r="I13" s="15"/>
      <c r="J13" s="104"/>
      <c r="K13" s="161"/>
    </row>
    <row r="14" spans="1:12" s="4" customFormat="1" ht="12.75" x14ac:dyDescent="0.2">
      <c r="A14" s="12">
        <v>30310</v>
      </c>
      <c r="B14" s="12"/>
      <c r="C14" s="4" t="s">
        <v>8</v>
      </c>
      <c r="D14" s="15">
        <v>1336</v>
      </c>
      <c r="E14" s="13"/>
      <c r="F14" s="15">
        <v>1500</v>
      </c>
      <c r="G14" s="15"/>
      <c r="H14" s="15">
        <v>1500</v>
      </c>
      <c r="I14" s="15"/>
      <c r="J14" s="104"/>
      <c r="K14" s="161"/>
    </row>
    <row r="15" spans="1:12" s="4" customFormat="1" ht="12.75" x14ac:dyDescent="0.2">
      <c r="A15" s="12">
        <v>30320</v>
      </c>
      <c r="B15" s="12"/>
      <c r="C15" s="4" t="s">
        <v>9</v>
      </c>
      <c r="D15" s="148">
        <v>0</v>
      </c>
      <c r="E15" s="13"/>
      <c r="F15" s="15">
        <v>500</v>
      </c>
      <c r="G15" s="15"/>
      <c r="H15" s="15">
        <v>500</v>
      </c>
      <c r="I15" s="15"/>
      <c r="J15" s="104"/>
      <c r="K15" s="161" t="s">
        <v>152</v>
      </c>
    </row>
    <row r="16" spans="1:12" s="4" customFormat="1" ht="12.75" x14ac:dyDescent="0.2">
      <c r="A16" s="12">
        <v>30400</v>
      </c>
      <c r="B16" s="12"/>
      <c r="C16" s="4" t="s">
        <v>10</v>
      </c>
      <c r="D16" s="15">
        <v>12000</v>
      </c>
      <c r="E16" s="13"/>
      <c r="F16" s="15">
        <v>12000</v>
      </c>
      <c r="G16" s="15"/>
      <c r="H16" s="15">
        <v>12000</v>
      </c>
      <c r="I16" s="15"/>
      <c r="J16" s="14"/>
      <c r="K16" s="161"/>
    </row>
    <row r="17" spans="1:12" s="4" customFormat="1" x14ac:dyDescent="0.2">
      <c r="A17" s="16">
        <v>30500</v>
      </c>
      <c r="B17" s="16"/>
      <c r="C17" s="4" t="s">
        <v>11</v>
      </c>
      <c r="D17" s="15">
        <v>6741.7</v>
      </c>
      <c r="E17" s="17"/>
      <c r="F17" s="15">
        <v>7000</v>
      </c>
      <c r="G17" s="15"/>
      <c r="H17" s="15">
        <v>6800</v>
      </c>
      <c r="I17" s="15"/>
      <c r="J17" s="117"/>
      <c r="K17" s="161"/>
    </row>
    <row r="18" spans="1:12" s="4" customFormat="1" ht="12.75" x14ac:dyDescent="0.2">
      <c r="A18" s="16">
        <v>30520</v>
      </c>
      <c r="B18" s="16"/>
      <c r="C18" s="4" t="s">
        <v>136</v>
      </c>
      <c r="D18" s="15">
        <v>2020.15</v>
      </c>
      <c r="E18" s="17"/>
      <c r="F18" s="15">
        <v>1800</v>
      </c>
      <c r="G18" s="15"/>
      <c r="H18" s="15">
        <v>1800</v>
      </c>
      <c r="I18" s="15"/>
      <c r="J18" s="104"/>
      <c r="K18" s="161" t="s">
        <v>153</v>
      </c>
    </row>
    <row r="19" spans="1:12" s="4" customFormat="1" ht="12.75" x14ac:dyDescent="0.2">
      <c r="A19" s="16">
        <v>30530</v>
      </c>
      <c r="B19" s="16"/>
      <c r="C19" s="4" t="s">
        <v>12</v>
      </c>
      <c r="D19" s="15">
        <v>297.39999999999998</v>
      </c>
      <c r="E19" s="17"/>
      <c r="F19" s="15">
        <v>400</v>
      </c>
      <c r="G19" s="15"/>
      <c r="H19" s="15">
        <v>400</v>
      </c>
      <c r="I19" s="15"/>
      <c r="J19" s="104"/>
      <c r="K19" s="161"/>
    </row>
    <row r="20" spans="1:12" s="4" customFormat="1" ht="12.75" x14ac:dyDescent="0.2">
      <c r="A20" s="12">
        <v>30550</v>
      </c>
      <c r="B20" s="12"/>
      <c r="C20" s="4" t="s">
        <v>13</v>
      </c>
      <c r="D20" s="15">
        <v>1257.5</v>
      </c>
      <c r="E20" s="13"/>
      <c r="F20" s="15">
        <v>1400</v>
      </c>
      <c r="G20" s="15"/>
      <c r="H20" s="15">
        <v>1300</v>
      </c>
      <c r="I20" s="15"/>
      <c r="J20" s="104"/>
      <c r="K20" s="161"/>
    </row>
    <row r="21" spans="1:12" s="4" customFormat="1" x14ac:dyDescent="0.2">
      <c r="A21" s="16">
        <v>30700</v>
      </c>
      <c r="B21" s="16"/>
      <c r="C21" s="14" t="s">
        <v>135</v>
      </c>
      <c r="D21" s="15">
        <v>177564.1</v>
      </c>
      <c r="E21" s="17"/>
      <c r="F21" s="15">
        <v>181744.5</v>
      </c>
      <c r="G21" s="15"/>
      <c r="H21" s="15">
        <v>184760</v>
      </c>
      <c r="I21" s="15"/>
      <c r="J21" s="117"/>
      <c r="K21" s="161" t="s">
        <v>110</v>
      </c>
      <c r="L21" s="167" t="s">
        <v>184</v>
      </c>
    </row>
    <row r="22" spans="1:12" s="4" customFormat="1" x14ac:dyDescent="0.2">
      <c r="A22" s="16">
        <v>30800</v>
      </c>
      <c r="B22" s="16"/>
      <c r="C22" s="14" t="s">
        <v>14</v>
      </c>
      <c r="D22" s="15"/>
      <c r="E22" s="17"/>
      <c r="F22" s="15"/>
      <c r="G22" s="15"/>
      <c r="H22" s="15"/>
      <c r="I22" s="15"/>
      <c r="J22" s="117"/>
      <c r="K22" s="161"/>
    </row>
    <row r="23" spans="1:12" s="4" customFormat="1" ht="12.75" x14ac:dyDescent="0.2">
      <c r="A23" s="12">
        <v>3090</v>
      </c>
      <c r="B23" s="12"/>
      <c r="C23" s="14" t="s">
        <v>15</v>
      </c>
      <c r="D23" s="130">
        <v>3456.3</v>
      </c>
      <c r="E23" s="13"/>
      <c r="F23" s="15">
        <v>3000</v>
      </c>
      <c r="G23" s="15"/>
      <c r="H23" s="15">
        <v>3000</v>
      </c>
      <c r="I23" s="15"/>
      <c r="J23" s="104"/>
      <c r="K23" s="161"/>
    </row>
    <row r="24" spans="1:12" s="4" customFormat="1" ht="13.5" thickBot="1" x14ac:dyDescent="0.25">
      <c r="A24" s="18">
        <v>30</v>
      </c>
      <c r="B24" s="18"/>
      <c r="C24" s="18" t="s">
        <v>16</v>
      </c>
      <c r="D24" s="19">
        <f>SUM(D6:D23)</f>
        <v>293469.7</v>
      </c>
      <c r="E24" s="19">
        <f>SUM(E6:E23)</f>
        <v>0</v>
      </c>
      <c r="F24" s="19">
        <f>SUM(F6:F23)</f>
        <v>300234.5</v>
      </c>
      <c r="G24" s="19"/>
      <c r="H24" s="52">
        <f>SUM(H6:H23)</f>
        <v>299304</v>
      </c>
      <c r="I24" s="52"/>
      <c r="J24" s="104"/>
      <c r="K24" s="163"/>
    </row>
    <row r="25" spans="1:12" s="4" customFormat="1" ht="15.75" thickTop="1" x14ac:dyDescent="0.2">
      <c r="A25" s="20"/>
      <c r="B25" s="20"/>
      <c r="C25" s="18"/>
      <c r="D25" s="21"/>
      <c r="E25" s="21"/>
      <c r="F25" s="22"/>
      <c r="H25" s="134"/>
      <c r="I25" s="49"/>
      <c r="J25" s="104"/>
      <c r="K25" s="161"/>
    </row>
    <row r="26" spans="1:12" s="4" customFormat="1" ht="336" customHeight="1" x14ac:dyDescent="0.2">
      <c r="A26" s="20"/>
      <c r="B26" s="20"/>
      <c r="C26" s="18"/>
      <c r="D26" s="21"/>
      <c r="E26" s="21"/>
      <c r="F26" s="22"/>
      <c r="H26" s="134"/>
      <c r="I26" s="49"/>
      <c r="J26" s="104"/>
      <c r="K26" s="161"/>
    </row>
    <row r="27" spans="1:12" s="4" customFormat="1" ht="12.75" x14ac:dyDescent="0.2">
      <c r="A27" s="12"/>
      <c r="B27" s="12"/>
      <c r="C27" s="10" t="s">
        <v>17</v>
      </c>
      <c r="D27" s="189" t="s">
        <v>182</v>
      </c>
      <c r="E27" s="190"/>
      <c r="F27" s="189" t="s">
        <v>143</v>
      </c>
      <c r="G27" s="190"/>
      <c r="H27" s="189" t="s">
        <v>181</v>
      </c>
      <c r="I27" s="190"/>
      <c r="J27" s="123"/>
      <c r="K27" s="161"/>
    </row>
    <row r="28" spans="1:12" s="4" customFormat="1" ht="12.75" x14ac:dyDescent="0.2">
      <c r="A28" s="12">
        <v>31000</v>
      </c>
      <c r="B28" s="12"/>
      <c r="C28" s="4" t="s">
        <v>18</v>
      </c>
      <c r="D28" s="149">
        <v>2197.4</v>
      </c>
      <c r="E28" s="11"/>
      <c r="F28" s="111">
        <v>1400</v>
      </c>
      <c r="G28" s="118"/>
      <c r="H28" s="111">
        <v>2000</v>
      </c>
      <c r="I28" s="118"/>
      <c r="J28" s="104"/>
      <c r="K28" s="168"/>
    </row>
    <row r="29" spans="1:12" s="4" customFormat="1" ht="12.75" x14ac:dyDescent="0.2">
      <c r="A29" s="12">
        <v>31010</v>
      </c>
      <c r="B29" s="12"/>
      <c r="C29" s="4" t="s">
        <v>111</v>
      </c>
      <c r="D29" s="148">
        <v>565.70000000000005</v>
      </c>
      <c r="E29" s="13"/>
      <c r="F29" s="111">
        <v>350</v>
      </c>
      <c r="G29" s="15"/>
      <c r="H29" s="111">
        <v>500</v>
      </c>
      <c r="I29" s="15"/>
      <c r="J29" s="104"/>
      <c r="K29" s="161"/>
    </row>
    <row r="30" spans="1:12" s="4" customFormat="1" ht="12.75" x14ac:dyDescent="0.2">
      <c r="A30" s="12">
        <v>31011</v>
      </c>
      <c r="B30" s="12"/>
      <c r="C30" s="14" t="s">
        <v>128</v>
      </c>
      <c r="D30" s="148">
        <v>172.5</v>
      </c>
      <c r="E30" s="15"/>
      <c r="F30" s="111">
        <v>250</v>
      </c>
      <c r="G30" s="15"/>
      <c r="H30" s="111">
        <v>250</v>
      </c>
      <c r="I30" s="15"/>
      <c r="J30" s="104"/>
      <c r="K30" s="161"/>
    </row>
    <row r="31" spans="1:12" s="4" customFormat="1" ht="12.75" x14ac:dyDescent="0.2">
      <c r="A31" s="12">
        <v>31021</v>
      </c>
      <c r="B31" s="12"/>
      <c r="C31" s="4" t="s">
        <v>112</v>
      </c>
      <c r="D31" s="15">
        <v>2419.5500000000002</v>
      </c>
      <c r="E31" s="13"/>
      <c r="F31" s="111">
        <v>2800</v>
      </c>
      <c r="G31" s="15"/>
      <c r="H31" s="111">
        <v>2800</v>
      </c>
      <c r="I31" s="15"/>
      <c r="J31" s="104"/>
      <c r="K31" s="161" t="s">
        <v>138</v>
      </c>
    </row>
    <row r="32" spans="1:12" s="4" customFormat="1" ht="12.75" x14ac:dyDescent="0.2">
      <c r="A32" s="12">
        <v>31022</v>
      </c>
      <c r="B32" s="12"/>
      <c r="C32" s="14" t="s">
        <v>19</v>
      </c>
      <c r="D32" s="15">
        <v>8361</v>
      </c>
      <c r="E32" s="13"/>
      <c r="F32" s="111">
        <v>8600</v>
      </c>
      <c r="G32" s="15"/>
      <c r="H32" s="111">
        <v>8520</v>
      </c>
      <c r="I32" s="15"/>
      <c r="J32" s="104"/>
      <c r="K32" s="168" t="s">
        <v>185</v>
      </c>
    </row>
    <row r="33" spans="1:11" s="4" customFormat="1" ht="12.75" x14ac:dyDescent="0.2">
      <c r="A33" s="12">
        <v>31031</v>
      </c>
      <c r="B33" s="12"/>
      <c r="C33" s="4" t="s">
        <v>129</v>
      </c>
      <c r="D33" s="15">
        <v>1309.4000000000001</v>
      </c>
      <c r="E33" s="13"/>
      <c r="F33" s="111">
        <v>1200</v>
      </c>
      <c r="G33" s="15"/>
      <c r="H33" s="111">
        <v>1200</v>
      </c>
      <c r="I33" s="15"/>
      <c r="J33" s="104"/>
      <c r="K33" s="161"/>
    </row>
    <row r="34" spans="1:11" s="4" customFormat="1" ht="12.75" x14ac:dyDescent="0.2">
      <c r="A34" s="16">
        <v>31090</v>
      </c>
      <c r="B34" s="12"/>
      <c r="C34" s="4" t="s">
        <v>121</v>
      </c>
      <c r="D34" s="15">
        <v>103.75</v>
      </c>
      <c r="E34" s="13"/>
      <c r="F34" s="111">
        <v>200</v>
      </c>
      <c r="G34" s="15"/>
      <c r="H34" s="111">
        <v>200</v>
      </c>
      <c r="I34" s="15"/>
      <c r="J34" s="104"/>
      <c r="K34" s="161"/>
    </row>
    <row r="35" spans="1:11" s="4" customFormat="1" ht="12.75" x14ac:dyDescent="0.2">
      <c r="A35" s="16">
        <v>31100</v>
      </c>
      <c r="B35" s="12"/>
      <c r="C35" s="14" t="s">
        <v>20</v>
      </c>
      <c r="D35" s="15">
        <v>308</v>
      </c>
      <c r="E35" s="13"/>
      <c r="F35" s="111">
        <v>1000</v>
      </c>
      <c r="G35" s="15"/>
      <c r="H35" s="111">
        <v>1000</v>
      </c>
      <c r="I35" s="15"/>
      <c r="J35" s="104"/>
      <c r="K35" s="169"/>
    </row>
    <row r="36" spans="1:11" s="4" customFormat="1" ht="12.75" x14ac:dyDescent="0.2">
      <c r="A36" s="12">
        <v>31301</v>
      </c>
      <c r="B36" s="12"/>
      <c r="C36" s="4" t="s">
        <v>130</v>
      </c>
      <c r="D36" s="15">
        <v>1347.4</v>
      </c>
      <c r="E36" s="13"/>
      <c r="F36" s="111">
        <v>1400</v>
      </c>
      <c r="G36" s="15"/>
      <c r="H36" s="111">
        <v>1400</v>
      </c>
      <c r="I36" s="15"/>
      <c r="J36" s="104"/>
      <c r="K36" s="161"/>
    </row>
    <row r="37" spans="1:11" s="4" customFormat="1" ht="12.75" x14ac:dyDescent="0.2">
      <c r="A37" s="12">
        <v>31303</v>
      </c>
      <c r="B37" s="12"/>
      <c r="C37" s="4" t="s">
        <v>122</v>
      </c>
      <c r="D37" s="15">
        <v>705.45</v>
      </c>
      <c r="E37" s="13"/>
      <c r="F37" s="111">
        <v>1100</v>
      </c>
      <c r="G37" s="15"/>
      <c r="H37" s="111">
        <v>1100</v>
      </c>
      <c r="I37" s="15"/>
      <c r="J37" s="104"/>
      <c r="K37" s="161"/>
    </row>
    <row r="38" spans="1:11" s="4" customFormat="1" ht="12.75" x14ac:dyDescent="0.2">
      <c r="A38" s="16">
        <v>31340</v>
      </c>
      <c r="B38" s="16"/>
      <c r="C38" s="14" t="s">
        <v>21</v>
      </c>
      <c r="D38" s="15">
        <v>1421.4</v>
      </c>
      <c r="E38" s="13"/>
      <c r="F38" s="111">
        <v>1400</v>
      </c>
      <c r="G38" s="15"/>
      <c r="H38" s="111">
        <v>1400</v>
      </c>
      <c r="I38" s="15"/>
      <c r="J38" s="104"/>
      <c r="K38" s="161"/>
    </row>
    <row r="39" spans="1:11" s="4" customFormat="1" ht="12.75" x14ac:dyDescent="0.2">
      <c r="A39" s="12">
        <v>31370</v>
      </c>
      <c r="B39" s="12"/>
      <c r="C39" s="4" t="s">
        <v>22</v>
      </c>
      <c r="D39" s="15">
        <v>17935.400000000001</v>
      </c>
      <c r="E39" s="13"/>
      <c r="F39" s="111">
        <v>16800</v>
      </c>
      <c r="G39" s="15"/>
      <c r="H39" s="111">
        <v>17900</v>
      </c>
      <c r="I39" s="15"/>
      <c r="J39" s="104"/>
      <c r="K39" s="161"/>
    </row>
    <row r="40" spans="1:11" s="4" customFormat="1" ht="12.75" x14ac:dyDescent="0.2">
      <c r="A40" s="12">
        <v>31510</v>
      </c>
      <c r="B40" s="12"/>
      <c r="C40" s="14" t="s">
        <v>23</v>
      </c>
      <c r="D40" s="15">
        <v>10868.4</v>
      </c>
      <c r="E40" s="13"/>
      <c r="F40" s="111">
        <v>1100</v>
      </c>
      <c r="G40" s="15"/>
      <c r="H40" s="111">
        <v>1100</v>
      </c>
      <c r="I40" s="15"/>
      <c r="J40" s="104"/>
      <c r="K40" s="161"/>
    </row>
    <row r="41" spans="1:11" s="4" customFormat="1" ht="12.75" x14ac:dyDescent="0.2">
      <c r="A41" s="12">
        <v>31511</v>
      </c>
      <c r="B41" s="12"/>
      <c r="C41" s="14" t="s">
        <v>24</v>
      </c>
      <c r="D41" s="15">
        <v>344.65</v>
      </c>
      <c r="E41" s="13"/>
      <c r="F41" s="111">
        <v>700</v>
      </c>
      <c r="G41" s="15"/>
      <c r="H41" s="111">
        <v>700</v>
      </c>
      <c r="I41" s="15"/>
      <c r="J41" s="104"/>
      <c r="K41" s="161"/>
    </row>
    <row r="42" spans="1:11" s="4" customFormat="1" ht="12.75" x14ac:dyDescent="0.2">
      <c r="A42" s="12">
        <v>31512</v>
      </c>
      <c r="B42" s="12"/>
      <c r="C42" s="14" t="s">
        <v>25</v>
      </c>
      <c r="D42" s="15">
        <v>351.85</v>
      </c>
      <c r="E42" s="13"/>
      <c r="F42" s="111">
        <v>500</v>
      </c>
      <c r="G42" s="15"/>
      <c r="H42" s="111">
        <v>500</v>
      </c>
      <c r="I42" s="15"/>
      <c r="J42" s="104"/>
      <c r="K42" s="162"/>
    </row>
    <row r="43" spans="1:11" s="4" customFormat="1" ht="12.75" x14ac:dyDescent="0.2">
      <c r="A43" s="12">
        <v>31610</v>
      </c>
      <c r="B43" s="12"/>
      <c r="C43" s="4" t="s">
        <v>144</v>
      </c>
      <c r="D43" s="15">
        <v>0</v>
      </c>
      <c r="E43" s="13"/>
      <c r="F43" s="111">
        <v>500</v>
      </c>
      <c r="G43" s="15"/>
      <c r="H43" s="111"/>
      <c r="I43" s="15"/>
      <c r="J43" s="104"/>
      <c r="K43" s="164"/>
    </row>
    <row r="44" spans="1:11" s="4" customFormat="1" ht="12.75" x14ac:dyDescent="0.2">
      <c r="A44" s="12">
        <v>31701</v>
      </c>
      <c r="B44" s="12"/>
      <c r="C44" s="4" t="s">
        <v>26</v>
      </c>
      <c r="D44" s="15">
        <v>1100</v>
      </c>
      <c r="E44" s="17"/>
      <c r="F44" s="111">
        <v>1100</v>
      </c>
      <c r="G44" s="15"/>
      <c r="H44" s="111">
        <v>1100</v>
      </c>
      <c r="I44" s="15"/>
      <c r="J44" s="104"/>
      <c r="K44" s="164"/>
    </row>
    <row r="45" spans="1:11" s="4" customFormat="1" ht="12.75" x14ac:dyDescent="0.2">
      <c r="A45" s="12">
        <v>31702</v>
      </c>
      <c r="B45" s="12"/>
      <c r="C45" s="4" t="s">
        <v>27</v>
      </c>
      <c r="D45" s="15">
        <v>960.7</v>
      </c>
      <c r="E45" s="13"/>
      <c r="F45" s="111">
        <v>700</v>
      </c>
      <c r="G45" s="15"/>
      <c r="H45" s="111">
        <v>700</v>
      </c>
      <c r="I45" s="15"/>
      <c r="J45" s="104"/>
      <c r="K45" s="161" t="s">
        <v>186</v>
      </c>
    </row>
    <row r="46" spans="1:11" s="4" customFormat="1" ht="12.75" x14ac:dyDescent="0.2">
      <c r="A46" s="12">
        <v>31709</v>
      </c>
      <c r="B46" s="12"/>
      <c r="C46" s="14" t="s">
        <v>187</v>
      </c>
      <c r="D46" s="15">
        <v>451.24</v>
      </c>
      <c r="E46" s="13"/>
      <c r="F46" s="111">
        <v>100</v>
      </c>
      <c r="G46" s="15"/>
      <c r="H46" s="111">
        <v>500</v>
      </c>
      <c r="I46" s="15"/>
      <c r="J46" s="104"/>
      <c r="K46" s="161"/>
    </row>
    <row r="47" spans="1:11" s="4" customFormat="1" ht="12.75" x14ac:dyDescent="0.2">
      <c r="A47" s="12">
        <v>31710</v>
      </c>
      <c r="B47" s="12"/>
      <c r="C47" s="14" t="s">
        <v>28</v>
      </c>
      <c r="D47" s="15">
        <v>3402.6</v>
      </c>
      <c r="E47" s="13"/>
      <c r="F47" s="111">
        <v>2500</v>
      </c>
      <c r="G47" s="15"/>
      <c r="H47" s="111">
        <v>3000</v>
      </c>
      <c r="I47" s="15"/>
      <c r="J47" s="104"/>
      <c r="K47" s="161"/>
    </row>
    <row r="48" spans="1:11" s="4" customFormat="1" ht="24" x14ac:dyDescent="0.2">
      <c r="A48" s="12">
        <v>31711</v>
      </c>
      <c r="B48" s="12"/>
      <c r="C48" s="14" t="s">
        <v>29</v>
      </c>
      <c r="D48" s="148">
        <v>9024.15</v>
      </c>
      <c r="E48" s="13"/>
      <c r="F48" s="15">
        <v>8000</v>
      </c>
      <c r="G48" s="15"/>
      <c r="H48" s="15">
        <v>8000</v>
      </c>
      <c r="I48" s="15"/>
      <c r="J48" s="104"/>
      <c r="K48" s="168" t="s">
        <v>159</v>
      </c>
    </row>
    <row r="49" spans="1:11" s="4" customFormat="1" ht="12.75" x14ac:dyDescent="0.2">
      <c r="A49" s="12">
        <v>31712</v>
      </c>
      <c r="B49" s="12"/>
      <c r="C49" s="14" t="s">
        <v>30</v>
      </c>
      <c r="D49" s="15">
        <v>133.4</v>
      </c>
      <c r="E49" s="13"/>
      <c r="F49" s="111">
        <v>300</v>
      </c>
      <c r="G49" s="15"/>
      <c r="H49" s="111">
        <v>300</v>
      </c>
      <c r="I49" s="15"/>
      <c r="J49" s="104"/>
      <c r="K49" s="1"/>
    </row>
    <row r="50" spans="1:11" s="4" customFormat="1" ht="24" x14ac:dyDescent="0.2">
      <c r="A50" s="12">
        <v>31713</v>
      </c>
      <c r="B50" s="12"/>
      <c r="C50" s="14" t="s">
        <v>31</v>
      </c>
      <c r="D50" s="15">
        <v>4302.95</v>
      </c>
      <c r="E50" s="17"/>
      <c r="F50" s="111">
        <v>2500</v>
      </c>
      <c r="G50" s="15"/>
      <c r="H50" s="111">
        <v>2500</v>
      </c>
      <c r="I50" s="15"/>
      <c r="J50" s="104"/>
      <c r="K50" s="161" t="s">
        <v>188</v>
      </c>
    </row>
    <row r="51" spans="1:11" s="4" customFormat="1" ht="12.75" x14ac:dyDescent="0.2">
      <c r="A51" s="16">
        <v>31714</v>
      </c>
      <c r="B51" s="12"/>
      <c r="C51" s="14" t="s">
        <v>32</v>
      </c>
      <c r="D51" s="15">
        <v>2447.6</v>
      </c>
      <c r="E51" s="13"/>
      <c r="F51" s="111">
        <v>3000</v>
      </c>
      <c r="G51" s="15"/>
      <c r="H51" s="111">
        <v>3000</v>
      </c>
      <c r="I51" s="15"/>
      <c r="J51" s="104"/>
      <c r="K51" s="161" t="s">
        <v>154</v>
      </c>
    </row>
    <row r="52" spans="1:11" s="4" customFormat="1" ht="12.75" x14ac:dyDescent="0.2">
      <c r="A52" s="12">
        <v>31715</v>
      </c>
      <c r="B52" s="12"/>
      <c r="C52" s="14" t="s">
        <v>33</v>
      </c>
      <c r="D52" s="15">
        <v>949.6</v>
      </c>
      <c r="E52" s="31"/>
      <c r="F52" s="111">
        <v>5000</v>
      </c>
      <c r="G52" s="15"/>
      <c r="H52" s="111">
        <v>5000</v>
      </c>
      <c r="I52" s="15"/>
      <c r="J52" s="104"/>
      <c r="K52" s="168" t="s">
        <v>189</v>
      </c>
    </row>
    <row r="53" spans="1:11" s="4" customFormat="1" ht="24" x14ac:dyDescent="0.2">
      <c r="A53" s="12">
        <v>31719</v>
      </c>
      <c r="B53" s="12"/>
      <c r="C53" s="14" t="s">
        <v>34</v>
      </c>
      <c r="D53" s="15">
        <v>2076.4499999999998</v>
      </c>
      <c r="E53" s="13"/>
      <c r="F53" s="111">
        <v>2800</v>
      </c>
      <c r="G53" s="15"/>
      <c r="H53" s="111">
        <v>2800</v>
      </c>
      <c r="I53" s="15"/>
      <c r="J53" s="104"/>
      <c r="K53" s="162" t="s">
        <v>190</v>
      </c>
    </row>
    <row r="54" spans="1:11" s="4" customFormat="1" ht="12.75" x14ac:dyDescent="0.2">
      <c r="A54" s="12">
        <v>31790</v>
      </c>
      <c r="B54" s="12"/>
      <c r="C54" s="14" t="s">
        <v>35</v>
      </c>
      <c r="D54" s="15">
        <v>1010.1</v>
      </c>
      <c r="E54" s="13"/>
      <c r="F54" s="111">
        <v>1100</v>
      </c>
      <c r="G54" s="15"/>
      <c r="H54" s="111">
        <v>1100</v>
      </c>
      <c r="I54" s="15"/>
      <c r="J54" s="104"/>
      <c r="K54" s="161"/>
    </row>
    <row r="55" spans="1:11" s="4" customFormat="1" ht="12.75" x14ac:dyDescent="0.2">
      <c r="A55" s="24">
        <v>31810</v>
      </c>
      <c r="B55" s="24"/>
      <c r="C55" s="4" t="s">
        <v>36</v>
      </c>
      <c r="D55" s="130">
        <v>3071.05</v>
      </c>
      <c r="E55" s="13"/>
      <c r="F55" s="111">
        <v>1000</v>
      </c>
      <c r="G55" s="15"/>
      <c r="H55" s="111">
        <v>1000</v>
      </c>
      <c r="I55" s="15"/>
      <c r="J55" s="104"/>
      <c r="K55" s="161"/>
    </row>
    <row r="56" spans="1:11" s="4" customFormat="1" ht="13.5" thickBot="1" x14ac:dyDescent="0.25">
      <c r="A56" s="20">
        <v>31</v>
      </c>
      <c r="B56" s="20"/>
      <c r="C56" s="18" t="s">
        <v>37</v>
      </c>
      <c r="D56" s="19">
        <f>SUM(D28:D55)</f>
        <v>77341.690000000017</v>
      </c>
      <c r="E56" s="25"/>
      <c r="F56" s="19">
        <f>SUM(F28:F55)</f>
        <v>67400</v>
      </c>
      <c r="G56" s="19"/>
      <c r="H56" s="52">
        <f>SUM(H28:H55)</f>
        <v>69570</v>
      </c>
      <c r="I56" s="52"/>
      <c r="J56" s="104"/>
      <c r="K56" s="161"/>
    </row>
    <row r="57" spans="1:11" s="4" customFormat="1" ht="13.5" thickTop="1" x14ac:dyDescent="0.2">
      <c r="A57" s="9"/>
      <c r="B57" s="9"/>
      <c r="D57" s="26"/>
      <c r="E57" s="26"/>
      <c r="F57" s="27"/>
      <c r="G57" s="27"/>
      <c r="H57" s="119"/>
      <c r="I57" s="119"/>
      <c r="J57" s="120"/>
      <c r="K57" s="161"/>
    </row>
    <row r="58" spans="1:11" s="4" customFormat="1" ht="12.75" x14ac:dyDescent="0.2">
      <c r="A58" s="9"/>
      <c r="B58" s="9"/>
      <c r="D58" s="29"/>
      <c r="E58" s="29"/>
      <c r="F58" s="30"/>
      <c r="G58" s="30"/>
      <c r="H58" s="31"/>
      <c r="I58" s="31"/>
      <c r="J58" s="3"/>
      <c r="K58" s="161"/>
    </row>
    <row r="59" spans="1:11" s="4" customFormat="1" ht="12.75" x14ac:dyDescent="0.2">
      <c r="A59" s="9"/>
      <c r="B59" s="9"/>
      <c r="C59" s="10" t="s">
        <v>38</v>
      </c>
      <c r="D59" s="32"/>
      <c r="E59" s="32"/>
      <c r="F59" s="33"/>
      <c r="G59" s="33"/>
      <c r="H59" s="34"/>
      <c r="I59" s="34"/>
      <c r="J59" s="3"/>
      <c r="K59" s="161"/>
    </row>
    <row r="60" spans="1:11" s="4" customFormat="1" ht="12.75" x14ac:dyDescent="0.2">
      <c r="A60" s="12">
        <v>32000</v>
      </c>
      <c r="B60" s="12"/>
      <c r="C60" s="18" t="s">
        <v>39</v>
      </c>
      <c r="D60" s="11">
        <v>0</v>
      </c>
      <c r="E60" s="11"/>
      <c r="F60" s="11">
        <v>0</v>
      </c>
      <c r="G60" s="11"/>
      <c r="H60" s="11">
        <v>0</v>
      </c>
      <c r="I60" s="11"/>
      <c r="J60" s="8"/>
      <c r="K60" s="161"/>
    </row>
    <row r="61" spans="1:11" s="4" customFormat="1" ht="13.5" thickBot="1" x14ac:dyDescent="0.25">
      <c r="A61" s="20">
        <v>32</v>
      </c>
      <c r="B61" s="20"/>
      <c r="C61" s="18" t="s">
        <v>40</v>
      </c>
      <c r="D61" s="35">
        <v>0</v>
      </c>
      <c r="E61" s="35"/>
      <c r="F61" s="19">
        <v>0</v>
      </c>
      <c r="G61" s="19"/>
      <c r="H61" s="19">
        <v>0</v>
      </c>
      <c r="I61" s="36"/>
      <c r="J61" s="5"/>
      <c r="K61" s="161"/>
    </row>
    <row r="62" spans="1:11" s="4" customFormat="1" ht="162.6" customHeight="1" thickTop="1" x14ac:dyDescent="0.2">
      <c r="D62" s="37"/>
      <c r="E62" s="37"/>
      <c r="F62" s="22"/>
      <c r="H62" s="23"/>
      <c r="I62" s="38"/>
      <c r="J62" s="5"/>
      <c r="K62" s="161"/>
    </row>
    <row r="63" spans="1:11" s="4" customFormat="1" x14ac:dyDescent="0.2">
      <c r="A63" s="12"/>
      <c r="B63" s="12"/>
      <c r="C63" s="18"/>
      <c r="D63" s="18"/>
      <c r="E63" s="18"/>
      <c r="F63" s="22"/>
      <c r="G63" s="23"/>
      <c r="J63" s="3"/>
      <c r="K63" s="161"/>
    </row>
    <row r="64" spans="1:11" s="4" customFormat="1" ht="12.75" x14ac:dyDescent="0.2">
      <c r="A64" s="12"/>
      <c r="B64" s="12"/>
      <c r="C64" s="10" t="s">
        <v>41</v>
      </c>
      <c r="D64" s="189" t="s">
        <v>182</v>
      </c>
      <c r="E64" s="190"/>
      <c r="F64" s="185" t="s">
        <v>143</v>
      </c>
      <c r="G64" s="186"/>
      <c r="H64" s="189" t="s">
        <v>181</v>
      </c>
      <c r="I64" s="190"/>
      <c r="J64" s="5"/>
      <c r="K64" s="161"/>
    </row>
    <row r="65" spans="1:12" s="4" customFormat="1" ht="12.75" x14ac:dyDescent="0.2">
      <c r="A65" s="12">
        <v>33000</v>
      </c>
      <c r="B65" s="12"/>
      <c r="C65" s="4" t="s">
        <v>42</v>
      </c>
      <c r="D65" s="118">
        <v>21086.400000000001</v>
      </c>
      <c r="E65" s="39"/>
      <c r="F65" s="118">
        <v>21100</v>
      </c>
      <c r="G65" s="118"/>
      <c r="H65" s="118">
        <v>21100</v>
      </c>
      <c r="I65" s="118"/>
      <c r="J65" s="104"/>
      <c r="K65" s="161"/>
    </row>
    <row r="66" spans="1:12" s="4" customFormat="1" ht="12.75" x14ac:dyDescent="0.2">
      <c r="A66" s="12">
        <v>33110</v>
      </c>
      <c r="B66" s="12"/>
      <c r="C66" s="4" t="s">
        <v>43</v>
      </c>
      <c r="D66" s="15">
        <v>17739.25</v>
      </c>
      <c r="E66" s="13"/>
      <c r="F66" s="15">
        <v>2000</v>
      </c>
      <c r="G66" s="15"/>
      <c r="H66" s="15">
        <v>2000</v>
      </c>
      <c r="I66" s="15"/>
      <c r="J66" s="104"/>
      <c r="K66" s="161"/>
    </row>
    <row r="67" spans="1:12" s="4" customFormat="1" ht="22.5" customHeight="1" x14ac:dyDescent="0.2">
      <c r="A67" s="12">
        <v>331102</v>
      </c>
      <c r="B67" s="12"/>
      <c r="C67" s="4" t="s">
        <v>150</v>
      </c>
      <c r="D67" s="15"/>
      <c r="E67" s="13"/>
      <c r="F67" s="17"/>
      <c r="G67" s="15"/>
      <c r="H67" s="17"/>
      <c r="I67" s="15"/>
      <c r="J67" s="104"/>
      <c r="K67" s="163" t="s">
        <v>179</v>
      </c>
    </row>
    <row r="68" spans="1:12" s="4" customFormat="1" ht="24" x14ac:dyDescent="0.2">
      <c r="A68" s="12">
        <v>331103</v>
      </c>
      <c r="B68" s="12"/>
      <c r="C68" s="4" t="s">
        <v>160</v>
      </c>
      <c r="D68" s="15"/>
      <c r="E68" s="13"/>
      <c r="F68" s="15">
        <v>30000</v>
      </c>
      <c r="G68" s="15"/>
      <c r="H68" s="15"/>
      <c r="I68" s="15"/>
      <c r="J68" s="104"/>
      <c r="K68" s="172" t="s">
        <v>192</v>
      </c>
    </row>
    <row r="69" spans="1:12" s="4" customFormat="1" ht="12.75" x14ac:dyDescent="0.2">
      <c r="A69" s="12">
        <v>33111</v>
      </c>
      <c r="B69" s="12"/>
      <c r="C69" s="4" t="s">
        <v>44</v>
      </c>
      <c r="D69" s="15">
        <v>3206.15</v>
      </c>
      <c r="E69" s="13"/>
      <c r="F69" s="15">
        <v>2000</v>
      </c>
      <c r="G69" s="15"/>
      <c r="H69" s="15">
        <v>2000</v>
      </c>
      <c r="I69" s="15"/>
      <c r="J69" s="104"/>
      <c r="K69" s="173" t="s">
        <v>124</v>
      </c>
      <c r="L69" s="63" t="s">
        <v>126</v>
      </c>
    </row>
    <row r="70" spans="1:12" s="4" customFormat="1" ht="12.75" x14ac:dyDescent="0.2">
      <c r="A70" s="12">
        <v>3311101</v>
      </c>
      <c r="B70" s="12"/>
      <c r="C70" s="4" t="s">
        <v>171</v>
      </c>
      <c r="D70" s="15"/>
      <c r="E70" s="13"/>
      <c r="F70" s="15">
        <v>15000</v>
      </c>
      <c r="G70" s="15"/>
      <c r="H70" s="15"/>
      <c r="I70" s="15"/>
      <c r="J70" s="104"/>
      <c r="K70" s="173" t="s">
        <v>167</v>
      </c>
    </row>
    <row r="71" spans="1:12" s="4" customFormat="1" ht="36" x14ac:dyDescent="0.2">
      <c r="A71" s="12">
        <v>3311102</v>
      </c>
      <c r="B71" s="12"/>
      <c r="C71" s="4" t="s">
        <v>161</v>
      </c>
      <c r="D71" s="15"/>
      <c r="E71" s="13"/>
      <c r="F71" s="15">
        <v>32500</v>
      </c>
      <c r="G71" s="15"/>
      <c r="H71" s="15"/>
      <c r="I71" s="15"/>
      <c r="J71" s="104"/>
      <c r="K71" s="173" t="s">
        <v>162</v>
      </c>
    </row>
    <row r="72" spans="1:12" s="4" customFormat="1" ht="12.75" x14ac:dyDescent="0.2">
      <c r="A72" s="12">
        <v>33112</v>
      </c>
      <c r="B72" s="12"/>
      <c r="C72" s="4" t="s">
        <v>45</v>
      </c>
      <c r="D72" s="15">
        <v>1718.15</v>
      </c>
      <c r="E72" s="13"/>
      <c r="F72" s="15">
        <v>2000</v>
      </c>
      <c r="G72" s="15"/>
      <c r="H72" s="15">
        <v>2000</v>
      </c>
      <c r="I72" s="15"/>
      <c r="J72" s="104"/>
      <c r="K72" s="173" t="s">
        <v>163</v>
      </c>
    </row>
    <row r="73" spans="1:12" s="4" customFormat="1" ht="12.75" x14ac:dyDescent="0.2">
      <c r="A73" s="12">
        <v>33221</v>
      </c>
      <c r="B73" s="12"/>
      <c r="C73" s="4" t="s">
        <v>46</v>
      </c>
      <c r="D73" s="148">
        <v>4426.8999999999996</v>
      </c>
      <c r="E73" s="13"/>
      <c r="F73" s="15">
        <v>5900</v>
      </c>
      <c r="G73" s="15"/>
      <c r="H73" s="15">
        <v>5500</v>
      </c>
      <c r="I73" s="15"/>
      <c r="J73" s="104"/>
      <c r="K73" s="161"/>
    </row>
    <row r="74" spans="1:12" s="4" customFormat="1" ht="12.75" x14ac:dyDescent="0.2">
      <c r="A74" s="12">
        <v>33222</v>
      </c>
      <c r="B74" s="12"/>
      <c r="C74" s="4" t="s">
        <v>47</v>
      </c>
      <c r="D74" s="15">
        <v>6021.55</v>
      </c>
      <c r="E74" s="13"/>
      <c r="F74" s="15">
        <v>8000</v>
      </c>
      <c r="G74" s="15"/>
      <c r="H74" s="15">
        <v>8000</v>
      </c>
      <c r="I74" s="15"/>
      <c r="J74" s="104"/>
      <c r="K74" s="161"/>
    </row>
    <row r="75" spans="1:12" s="4" customFormat="1" ht="12.75" x14ac:dyDescent="0.2">
      <c r="A75" s="12">
        <v>33250</v>
      </c>
      <c r="B75" s="12"/>
      <c r="C75" s="4" t="s">
        <v>145</v>
      </c>
      <c r="D75" s="130">
        <v>0</v>
      </c>
      <c r="E75" s="13"/>
      <c r="F75" s="15"/>
      <c r="G75" s="15"/>
      <c r="H75" s="15"/>
      <c r="I75" s="15"/>
      <c r="J75" s="104"/>
      <c r="K75" s="161"/>
    </row>
    <row r="76" spans="1:12" s="4" customFormat="1" ht="13.5" thickBot="1" x14ac:dyDescent="0.25">
      <c r="A76" s="20">
        <v>33</v>
      </c>
      <c r="B76" s="20"/>
      <c r="C76" s="18" t="s">
        <v>48</v>
      </c>
      <c r="D76" s="150">
        <f>SUM(D65:D75)</f>
        <v>54198.400000000009</v>
      </c>
      <c r="E76" s="19"/>
      <c r="F76" s="19">
        <f>SUM(F65:F74)</f>
        <v>118500</v>
      </c>
      <c r="G76" s="19"/>
      <c r="H76" s="52">
        <f>SUM(H65:H74)</f>
        <v>40600</v>
      </c>
      <c r="I76" s="52"/>
      <c r="J76" s="104"/>
      <c r="K76" s="161"/>
    </row>
    <row r="77" spans="1:12" s="4" customFormat="1" ht="13.5" thickTop="1" x14ac:dyDescent="0.2">
      <c r="A77" s="9"/>
      <c r="B77" s="9"/>
      <c r="D77" s="31"/>
      <c r="E77" s="28"/>
      <c r="F77" s="40"/>
      <c r="G77" s="40"/>
      <c r="H77" s="138"/>
      <c r="I77" s="119"/>
      <c r="J77" s="120"/>
      <c r="K77" s="161"/>
    </row>
    <row r="78" spans="1:12" s="4" customFormat="1" ht="12.75" x14ac:dyDescent="0.2">
      <c r="A78" s="12"/>
      <c r="B78" s="12"/>
      <c r="D78" s="31"/>
      <c r="E78" s="31"/>
      <c r="F78" s="13"/>
      <c r="G78" s="13"/>
      <c r="H78" s="139"/>
      <c r="I78" s="121"/>
      <c r="J78" s="120"/>
      <c r="K78" s="161"/>
    </row>
    <row r="79" spans="1:12" s="4" customFormat="1" ht="12.75" x14ac:dyDescent="0.2">
      <c r="A79" s="12"/>
      <c r="B79" s="12"/>
      <c r="C79" s="10" t="s">
        <v>49</v>
      </c>
      <c r="D79" s="43"/>
      <c r="E79" s="41"/>
      <c r="F79" s="42"/>
      <c r="G79" s="42"/>
      <c r="H79" s="140"/>
      <c r="I79" s="122"/>
      <c r="J79" s="123"/>
      <c r="K79" s="161"/>
    </row>
    <row r="80" spans="1:12" s="4" customFormat="1" ht="12.75" x14ac:dyDescent="0.2">
      <c r="A80" s="12">
        <v>36101</v>
      </c>
      <c r="B80" s="12"/>
      <c r="C80" s="4" t="s">
        <v>50</v>
      </c>
      <c r="D80" s="15">
        <v>2975</v>
      </c>
      <c r="E80" s="44"/>
      <c r="F80" s="15">
        <v>3500</v>
      </c>
      <c r="G80" s="13"/>
      <c r="H80" s="15">
        <v>3500</v>
      </c>
      <c r="I80" s="15"/>
      <c r="J80" s="104"/>
      <c r="K80" s="168" t="s">
        <v>191</v>
      </c>
    </row>
    <row r="81" spans="1:11" s="4" customFormat="1" ht="12.75" x14ac:dyDescent="0.2">
      <c r="A81" s="12">
        <v>36124</v>
      </c>
      <c r="B81" s="12"/>
      <c r="C81" s="4" t="s">
        <v>115</v>
      </c>
      <c r="D81" s="15"/>
      <c r="E81" s="44"/>
      <c r="F81" s="17">
        <v>0</v>
      </c>
      <c r="G81" s="13"/>
      <c r="H81" s="17">
        <v>0</v>
      </c>
      <c r="I81" s="15"/>
      <c r="J81" s="104"/>
      <c r="K81" s="170"/>
    </row>
    <row r="82" spans="1:11" s="4" customFormat="1" ht="12.75" x14ac:dyDescent="0.2">
      <c r="A82" s="16">
        <v>36300</v>
      </c>
      <c r="B82" s="12"/>
      <c r="C82" s="4" t="s">
        <v>51</v>
      </c>
      <c r="D82" s="15">
        <v>31138</v>
      </c>
      <c r="E82" s="13"/>
      <c r="F82" s="15">
        <v>32400</v>
      </c>
      <c r="G82" s="13"/>
      <c r="H82" s="15">
        <v>32750</v>
      </c>
      <c r="I82" s="15"/>
      <c r="J82" s="104"/>
      <c r="K82" s="168"/>
    </row>
    <row r="83" spans="1:11" s="4" customFormat="1" ht="12.75" x14ac:dyDescent="0.2">
      <c r="A83" s="16">
        <v>36310</v>
      </c>
      <c r="B83" s="12"/>
      <c r="C83" s="4" t="s">
        <v>52</v>
      </c>
      <c r="D83" s="15">
        <v>3039.1</v>
      </c>
      <c r="E83" s="13"/>
      <c r="F83" s="15">
        <v>2200</v>
      </c>
      <c r="G83" s="13"/>
      <c r="H83" s="15">
        <v>2760</v>
      </c>
      <c r="I83" s="15"/>
      <c r="J83" s="104"/>
      <c r="K83" s="168"/>
    </row>
    <row r="84" spans="1:11" s="4" customFormat="1" ht="13.5" thickBot="1" x14ac:dyDescent="0.25">
      <c r="A84" s="20">
        <v>36</v>
      </c>
      <c r="B84" s="20"/>
      <c r="C84" s="18" t="s">
        <v>53</v>
      </c>
      <c r="D84" s="19">
        <f>SUM(D80:D83)</f>
        <v>37152.1</v>
      </c>
      <c r="E84" s="45"/>
      <c r="F84" s="19">
        <f>SUM(F80:F83)</f>
        <v>38100</v>
      </c>
      <c r="G84" s="19"/>
      <c r="H84" s="52">
        <f>SUM(H80:H83)</f>
        <v>39010</v>
      </c>
      <c r="I84" s="52"/>
      <c r="J84" s="104"/>
      <c r="K84" s="161"/>
    </row>
    <row r="85" spans="1:11" s="4" customFormat="1" ht="13.5" thickTop="1" x14ac:dyDescent="0.2">
      <c r="A85" s="9"/>
      <c r="B85" s="9"/>
      <c r="C85" s="10"/>
      <c r="D85" s="46"/>
      <c r="E85" s="46"/>
      <c r="F85" s="47"/>
      <c r="G85" s="38"/>
      <c r="H85" s="124"/>
      <c r="I85" s="124"/>
      <c r="J85" s="123"/>
      <c r="K85" s="161"/>
    </row>
    <row r="86" spans="1:11" s="4" customFormat="1" ht="12.75" x14ac:dyDescent="0.2">
      <c r="A86" s="16"/>
      <c r="B86" s="16"/>
      <c r="C86" s="48" t="s">
        <v>54</v>
      </c>
      <c r="D86" s="15"/>
      <c r="E86" s="15"/>
      <c r="F86" s="49"/>
      <c r="G86" s="49"/>
      <c r="H86" s="49"/>
      <c r="I86" s="49"/>
      <c r="J86" s="123"/>
      <c r="K86" s="161" t="s">
        <v>123</v>
      </c>
    </row>
    <row r="87" spans="1:11" s="4" customFormat="1" ht="12.75" x14ac:dyDescent="0.2">
      <c r="A87" s="16">
        <v>37110</v>
      </c>
      <c r="B87" s="16"/>
      <c r="C87" s="14" t="s">
        <v>55</v>
      </c>
      <c r="D87" s="15">
        <v>0</v>
      </c>
      <c r="E87" s="15"/>
      <c r="F87" s="49"/>
      <c r="G87" s="49"/>
      <c r="H87" s="49"/>
      <c r="I87" s="49"/>
      <c r="J87" s="123"/>
      <c r="K87" s="161"/>
    </row>
    <row r="88" spans="1:11" s="4" customFormat="1" ht="12.75" x14ac:dyDescent="0.2">
      <c r="A88" s="16">
        <v>37200</v>
      </c>
      <c r="B88" s="16"/>
      <c r="C88" s="14" t="s">
        <v>56</v>
      </c>
      <c r="D88" s="15">
        <v>3176.95</v>
      </c>
      <c r="E88" s="15"/>
      <c r="F88" s="49"/>
      <c r="G88" s="49"/>
      <c r="H88" s="49"/>
      <c r="I88" s="49"/>
      <c r="J88" s="123"/>
      <c r="K88" s="161"/>
    </row>
    <row r="89" spans="1:11" s="4" customFormat="1" ht="12.75" x14ac:dyDescent="0.2">
      <c r="A89" s="16">
        <v>37320</v>
      </c>
      <c r="B89" s="16"/>
      <c r="C89" s="14" t="s">
        <v>57</v>
      </c>
      <c r="D89" s="15">
        <v>15104</v>
      </c>
      <c r="E89" s="15"/>
      <c r="F89" s="49"/>
      <c r="G89" s="49"/>
      <c r="H89" s="49"/>
      <c r="I89" s="49"/>
      <c r="J89" s="123"/>
      <c r="K89" s="161"/>
    </row>
    <row r="90" spans="1:11" s="4" customFormat="1" ht="12.75" x14ac:dyDescent="0.2">
      <c r="A90" s="16">
        <v>37321</v>
      </c>
      <c r="B90" s="16"/>
      <c r="C90" s="14" t="s">
        <v>132</v>
      </c>
      <c r="D90" s="15">
        <v>415</v>
      </c>
      <c r="E90" s="15"/>
      <c r="F90" s="49"/>
      <c r="G90" s="49"/>
      <c r="H90" s="49"/>
      <c r="I90" s="49"/>
      <c r="J90" s="123"/>
      <c r="K90" s="161"/>
    </row>
    <row r="91" spans="1:11" s="4" customFormat="1" ht="12.75" x14ac:dyDescent="0.2">
      <c r="A91" s="16">
        <v>372211</v>
      </c>
      <c r="B91" s="16"/>
      <c r="C91" s="14" t="s">
        <v>131</v>
      </c>
      <c r="D91" s="15">
        <v>218</v>
      </c>
      <c r="E91" s="15"/>
      <c r="F91" s="49"/>
      <c r="G91" s="49"/>
      <c r="H91" s="49"/>
      <c r="I91" s="49"/>
      <c r="J91" s="123"/>
      <c r="K91" s="161"/>
    </row>
    <row r="92" spans="1:11" s="4" customFormat="1" ht="12.75" x14ac:dyDescent="0.2">
      <c r="A92" s="16">
        <v>37400</v>
      </c>
      <c r="B92" s="16"/>
      <c r="C92" s="14" t="s">
        <v>58</v>
      </c>
      <c r="D92" s="130"/>
      <c r="E92" s="15"/>
      <c r="F92" s="49"/>
      <c r="G92" s="49"/>
      <c r="H92" s="49"/>
      <c r="I92" s="49"/>
      <c r="J92" s="123"/>
      <c r="K92" s="161"/>
    </row>
    <row r="93" spans="1:11" s="4" customFormat="1" ht="13.5" thickBot="1" x14ac:dyDescent="0.25">
      <c r="A93" s="50">
        <v>37</v>
      </c>
      <c r="B93" s="16"/>
      <c r="C93" s="51" t="s">
        <v>59</v>
      </c>
      <c r="D93" s="52">
        <f>SUM(D87:D92)</f>
        <v>18913.95</v>
      </c>
      <c r="E93" s="52"/>
      <c r="F93" s="49"/>
      <c r="G93" s="49"/>
      <c r="H93" s="49"/>
      <c r="I93" s="49"/>
      <c r="J93" s="123"/>
      <c r="K93" s="161"/>
    </row>
    <row r="94" spans="1:11" s="4" customFormat="1" ht="13.5" thickTop="1" x14ac:dyDescent="0.2">
      <c r="A94" s="12"/>
      <c r="B94" s="12"/>
      <c r="C94" s="53"/>
      <c r="D94" s="54"/>
      <c r="E94" s="55"/>
      <c r="F94" s="56"/>
      <c r="G94" s="57"/>
      <c r="H94" s="118"/>
      <c r="I94" s="118"/>
      <c r="J94" s="120"/>
      <c r="K94" s="161"/>
    </row>
    <row r="95" spans="1:11" s="4" customFormat="1" ht="12.75" x14ac:dyDescent="0.2">
      <c r="A95" s="12"/>
      <c r="B95" s="12"/>
      <c r="C95" s="48" t="s">
        <v>60</v>
      </c>
      <c r="D95" s="31"/>
      <c r="E95" s="31"/>
      <c r="F95" s="31"/>
      <c r="G95" s="31"/>
      <c r="H95" s="121"/>
      <c r="I95" s="121"/>
      <c r="J95" s="120"/>
      <c r="K95" s="161"/>
    </row>
    <row r="96" spans="1:11" s="4" customFormat="1" ht="12.75" x14ac:dyDescent="0.2">
      <c r="A96" s="12">
        <v>38260</v>
      </c>
      <c r="B96" s="12"/>
      <c r="C96" s="4" t="s">
        <v>61</v>
      </c>
      <c r="D96" s="151">
        <v>3999</v>
      </c>
      <c r="E96" s="30"/>
      <c r="F96" s="30"/>
      <c r="G96" s="30"/>
      <c r="H96" s="82"/>
      <c r="I96" s="121"/>
      <c r="J96" s="120"/>
      <c r="K96" s="161" t="s">
        <v>168</v>
      </c>
    </row>
    <row r="97" spans="1:11" s="4" customFormat="1" ht="24" x14ac:dyDescent="0.2">
      <c r="A97" s="12">
        <v>38261</v>
      </c>
      <c r="B97" s="12"/>
      <c r="C97" s="4" t="s">
        <v>140</v>
      </c>
      <c r="D97" s="30"/>
      <c r="E97" s="30"/>
      <c r="F97" s="30"/>
      <c r="G97" s="30"/>
      <c r="H97" s="82"/>
      <c r="I97" s="82"/>
      <c r="J97" s="125"/>
      <c r="K97" s="161" t="s">
        <v>169</v>
      </c>
    </row>
    <row r="98" spans="1:11" s="4" customFormat="1" ht="13.5" thickBot="1" x14ac:dyDescent="0.25">
      <c r="A98" s="20">
        <v>38</v>
      </c>
      <c r="B98" s="20"/>
      <c r="C98" s="18" t="s">
        <v>62</v>
      </c>
      <c r="D98" s="58">
        <f>SUM(D96:D97)</f>
        <v>3999</v>
      </c>
      <c r="E98" s="59"/>
      <c r="F98" s="58">
        <f>SUM(F96:F97)</f>
        <v>0</v>
      </c>
      <c r="G98" s="58"/>
      <c r="H98" s="84">
        <f>SUM(H96:H97)</f>
        <v>0</v>
      </c>
      <c r="I98" s="52"/>
      <c r="J98" s="125"/>
      <c r="K98" s="161"/>
    </row>
    <row r="99" spans="1:11" s="4" customFormat="1" ht="13.5" thickTop="1" x14ac:dyDescent="0.2">
      <c r="A99" s="12"/>
      <c r="B99" s="12"/>
      <c r="D99" s="28"/>
      <c r="E99" s="60"/>
      <c r="F99" s="61"/>
      <c r="G99" s="61"/>
      <c r="H99" s="126"/>
      <c r="I99" s="126"/>
      <c r="J99" s="120"/>
      <c r="K99" s="161"/>
    </row>
    <row r="100" spans="1:11" s="4" customFormat="1" ht="12.75" x14ac:dyDescent="0.2">
      <c r="A100" s="12"/>
      <c r="B100" s="12"/>
      <c r="C100" s="10" t="s">
        <v>63</v>
      </c>
      <c r="D100" s="43"/>
      <c r="E100" s="43"/>
      <c r="F100" s="62"/>
      <c r="G100" s="62"/>
      <c r="H100" s="127"/>
      <c r="I100" s="127"/>
      <c r="J100" s="123"/>
      <c r="K100" s="161"/>
    </row>
    <row r="101" spans="1:11" s="4" customFormat="1" ht="12.75" x14ac:dyDescent="0.2">
      <c r="A101" s="12">
        <v>39010</v>
      </c>
      <c r="B101" s="12"/>
      <c r="C101" s="14" t="s">
        <v>64</v>
      </c>
      <c r="D101" s="15">
        <v>8000</v>
      </c>
      <c r="E101" s="13"/>
      <c r="F101" s="80">
        <v>8000</v>
      </c>
      <c r="G101" s="80"/>
      <c r="H101" s="80">
        <v>8000</v>
      </c>
      <c r="I101" s="80"/>
      <c r="J101" s="104"/>
      <c r="K101" s="161"/>
    </row>
    <row r="102" spans="1:11" s="4" customFormat="1" ht="12.75" x14ac:dyDescent="0.2">
      <c r="A102" s="12">
        <v>39014</v>
      </c>
      <c r="B102" s="12"/>
      <c r="C102" s="14" t="s">
        <v>65</v>
      </c>
      <c r="D102" s="15">
        <v>0</v>
      </c>
      <c r="E102" s="13"/>
      <c r="F102" s="80"/>
      <c r="G102" s="80"/>
      <c r="H102" s="80"/>
      <c r="I102" s="80"/>
      <c r="J102" s="104"/>
      <c r="K102" s="161" t="s">
        <v>165</v>
      </c>
    </row>
    <row r="103" spans="1:11" s="4" customFormat="1" ht="12.75" x14ac:dyDescent="0.2">
      <c r="A103" s="12">
        <v>39020</v>
      </c>
      <c r="B103" s="12"/>
      <c r="C103" s="14" t="s">
        <v>66</v>
      </c>
      <c r="D103" s="15">
        <v>2000</v>
      </c>
      <c r="E103" s="13"/>
      <c r="F103" s="80">
        <v>2000</v>
      </c>
      <c r="G103" s="80"/>
      <c r="H103" s="80">
        <v>2000</v>
      </c>
      <c r="I103" s="80"/>
      <c r="J103" s="104"/>
      <c r="K103" s="162" t="s">
        <v>164</v>
      </c>
    </row>
    <row r="104" spans="1:11" s="4" customFormat="1" ht="24" x14ac:dyDescent="0.2">
      <c r="A104" s="12">
        <v>39021</v>
      </c>
      <c r="B104" s="12"/>
      <c r="C104" s="14" t="s">
        <v>67</v>
      </c>
      <c r="D104" s="15">
        <v>18970</v>
      </c>
      <c r="E104" s="13"/>
      <c r="F104" s="80">
        <v>13650</v>
      </c>
      <c r="G104" s="80"/>
      <c r="H104" s="65">
        <v>13650</v>
      </c>
      <c r="I104" s="80"/>
      <c r="J104" s="104"/>
      <c r="K104" s="168" t="s">
        <v>178</v>
      </c>
    </row>
    <row r="105" spans="1:11" s="4" customFormat="1" ht="12.75" x14ac:dyDescent="0.2">
      <c r="A105" s="24">
        <v>39050</v>
      </c>
      <c r="B105" s="24"/>
      <c r="C105" s="14" t="s">
        <v>68</v>
      </c>
      <c r="D105" s="130">
        <v>5000</v>
      </c>
      <c r="E105" s="7"/>
      <c r="F105" s="103">
        <v>0</v>
      </c>
      <c r="G105" s="103"/>
      <c r="H105" s="103">
        <v>0</v>
      </c>
      <c r="I105" s="103"/>
      <c r="J105" s="104"/>
      <c r="K105" s="161"/>
    </row>
    <row r="106" spans="1:11" s="4" customFormat="1" ht="13.5" thickBot="1" x14ac:dyDescent="0.25">
      <c r="A106" s="20">
        <v>39</v>
      </c>
      <c r="B106" s="20"/>
      <c r="C106" s="18" t="s">
        <v>69</v>
      </c>
      <c r="D106" s="19">
        <f>SUM(D101:D105)</f>
        <v>33970</v>
      </c>
      <c r="E106" s="19"/>
      <c r="F106" s="19">
        <f>SUM(F101:F105)</f>
        <v>23650</v>
      </c>
      <c r="G106" s="19"/>
      <c r="H106" s="52">
        <f>SUM(H101:H105)</f>
        <v>23650</v>
      </c>
      <c r="I106" s="52"/>
      <c r="J106" s="104"/>
      <c r="K106" s="161"/>
    </row>
    <row r="107" spans="1:11" s="4" customFormat="1" ht="14.25" thickTop="1" thickBot="1" x14ac:dyDescent="0.25">
      <c r="A107" s="12">
        <v>39300</v>
      </c>
      <c r="B107" s="12"/>
      <c r="C107" s="10" t="s">
        <v>113</v>
      </c>
      <c r="D107" s="110">
        <v>19501</v>
      </c>
      <c r="E107" s="114"/>
      <c r="F107" s="106"/>
      <c r="G107" s="21"/>
      <c r="H107" s="49"/>
      <c r="I107" s="124"/>
      <c r="J107" s="123"/>
      <c r="K107" s="161"/>
    </row>
    <row r="108" spans="1:11" s="4" customFormat="1" ht="13.5" thickTop="1" x14ac:dyDescent="0.2">
      <c r="A108" s="12"/>
      <c r="B108" s="12"/>
      <c r="C108" s="47"/>
      <c r="D108" s="21"/>
      <c r="E108" s="47"/>
      <c r="F108" s="106"/>
      <c r="G108" s="21"/>
      <c r="H108" s="49"/>
      <c r="I108" s="124"/>
      <c r="J108" s="123"/>
      <c r="K108" s="161"/>
    </row>
    <row r="109" spans="1:11" s="4" customFormat="1" ht="12.75" x14ac:dyDescent="0.2">
      <c r="A109" s="12"/>
      <c r="B109" s="12"/>
      <c r="C109" s="47"/>
      <c r="D109" s="21"/>
      <c r="E109" s="47"/>
      <c r="F109" s="106"/>
      <c r="G109" s="21"/>
      <c r="H109" s="49"/>
      <c r="I109" s="124"/>
      <c r="J109" s="123"/>
      <c r="K109" s="161"/>
    </row>
    <row r="110" spans="1:11" s="4" customFormat="1" ht="12.75" x14ac:dyDescent="0.2">
      <c r="A110" s="9"/>
      <c r="B110" s="9"/>
      <c r="C110" s="10"/>
      <c r="D110" s="189" t="s">
        <v>182</v>
      </c>
      <c r="E110" s="190"/>
      <c r="F110" s="187" t="s">
        <v>143</v>
      </c>
      <c r="G110" s="188"/>
      <c r="H110" s="189" t="s">
        <v>181</v>
      </c>
      <c r="I110" s="190"/>
      <c r="J110" s="123"/>
      <c r="K110" s="161"/>
    </row>
    <row r="111" spans="1:11" s="4" customFormat="1" ht="12.75" x14ac:dyDescent="0.2">
      <c r="A111" s="12"/>
      <c r="B111" s="12"/>
      <c r="C111" s="10" t="s">
        <v>71</v>
      </c>
      <c r="D111" s="66"/>
      <c r="E111" s="66"/>
      <c r="F111" s="67"/>
      <c r="G111" s="30"/>
      <c r="H111" s="128"/>
      <c r="I111" s="121"/>
      <c r="J111" s="120"/>
      <c r="K111" s="161"/>
    </row>
    <row r="112" spans="1:11" s="4" customFormat="1" ht="12.75" x14ac:dyDescent="0.2">
      <c r="A112" s="12">
        <v>40000</v>
      </c>
      <c r="B112" s="12"/>
      <c r="C112" s="4" t="s">
        <v>72</v>
      </c>
      <c r="D112" s="82"/>
      <c r="E112" s="82">
        <v>358699.3</v>
      </c>
      <c r="F112" s="30"/>
      <c r="G112" s="15">
        <v>335000</v>
      </c>
      <c r="H112" s="82"/>
      <c r="I112" s="15">
        <v>335000</v>
      </c>
      <c r="J112" s="120"/>
      <c r="K112" s="161"/>
    </row>
    <row r="113" spans="1:12" s="4" customFormat="1" ht="12.75" x14ac:dyDescent="0.2">
      <c r="A113" s="12">
        <v>40010</v>
      </c>
      <c r="B113" s="12"/>
      <c r="C113" s="4" t="s">
        <v>73</v>
      </c>
      <c r="D113" s="83">
        <v>7348.45</v>
      </c>
      <c r="E113" s="152"/>
      <c r="F113" s="141">
        <v>6500</v>
      </c>
      <c r="G113" s="15"/>
      <c r="H113" s="82">
        <v>6500</v>
      </c>
      <c r="I113" s="15"/>
      <c r="J113" s="129"/>
      <c r="K113" s="161"/>
    </row>
    <row r="114" spans="1:12" s="4" customFormat="1" ht="13.5" thickBot="1" x14ac:dyDescent="0.25">
      <c r="A114" s="20">
        <v>40</v>
      </c>
      <c r="B114" s="20"/>
      <c r="C114" s="68" t="s">
        <v>74</v>
      </c>
      <c r="D114" s="58">
        <f t="shared" ref="D114:I114" si="0">SUM(D112:D113)</f>
        <v>7348.45</v>
      </c>
      <c r="E114" s="58">
        <f t="shared" si="0"/>
        <v>358699.3</v>
      </c>
      <c r="F114" s="84">
        <f t="shared" si="0"/>
        <v>6500</v>
      </c>
      <c r="G114" s="19">
        <f t="shared" si="0"/>
        <v>335000</v>
      </c>
      <c r="H114" s="84">
        <f t="shared" si="0"/>
        <v>6500</v>
      </c>
      <c r="I114" s="52">
        <f t="shared" si="0"/>
        <v>335000</v>
      </c>
      <c r="J114" s="104"/>
      <c r="K114" s="161"/>
    </row>
    <row r="115" spans="1:12" s="4" customFormat="1" ht="13.5" thickTop="1" x14ac:dyDescent="0.2">
      <c r="D115" s="69"/>
      <c r="E115" s="29"/>
      <c r="F115" s="69"/>
      <c r="G115" s="30"/>
      <c r="H115" s="128"/>
      <c r="I115" s="121"/>
      <c r="J115" s="120"/>
      <c r="K115" s="161"/>
    </row>
    <row r="116" spans="1:12" s="4" customFormat="1" ht="13.5" thickBot="1" x14ac:dyDescent="0.25">
      <c r="A116" s="50">
        <v>41</v>
      </c>
      <c r="B116" s="50"/>
      <c r="C116" s="70" t="s">
        <v>75</v>
      </c>
      <c r="D116" s="71"/>
      <c r="E116" s="72">
        <v>81679.199999999997</v>
      </c>
      <c r="F116" s="71"/>
      <c r="G116" s="72">
        <v>83600</v>
      </c>
      <c r="H116" s="71"/>
      <c r="I116" s="72">
        <v>84990</v>
      </c>
      <c r="J116" s="120"/>
      <c r="K116" s="171"/>
    </row>
    <row r="117" spans="1:12" s="14" customFormat="1" ht="13.5" thickTop="1" x14ac:dyDescent="0.2">
      <c r="A117" s="20"/>
      <c r="B117" s="20"/>
      <c r="C117" s="68"/>
      <c r="D117" s="69"/>
      <c r="E117" s="30"/>
      <c r="F117" s="69"/>
      <c r="G117" s="30"/>
      <c r="H117" s="82"/>
      <c r="I117" s="15"/>
      <c r="J117" s="120"/>
      <c r="K117" s="161"/>
      <c r="L117" s="4"/>
    </row>
    <row r="118" spans="1:12" s="4" customFormat="1" ht="12.75" x14ac:dyDescent="0.2">
      <c r="A118" s="9"/>
      <c r="B118" s="9"/>
      <c r="C118" s="10" t="s">
        <v>76</v>
      </c>
      <c r="D118" s="67"/>
      <c r="E118" s="67"/>
      <c r="F118" s="67"/>
      <c r="G118" s="30"/>
      <c r="H118" s="82"/>
      <c r="I118" s="15"/>
      <c r="J118" s="120"/>
      <c r="K118" s="161"/>
    </row>
    <row r="119" spans="1:12" s="4" customFormat="1" ht="12.75" x14ac:dyDescent="0.2">
      <c r="A119" s="12">
        <v>42000</v>
      </c>
      <c r="B119" s="12"/>
      <c r="C119" s="4" t="s">
        <v>77</v>
      </c>
      <c r="D119" s="67"/>
      <c r="E119" s="130">
        <v>71.790000000000006</v>
      </c>
      <c r="F119" s="73"/>
      <c r="G119" s="7">
        <v>100</v>
      </c>
      <c r="H119" s="83"/>
      <c r="I119" s="130">
        <v>100</v>
      </c>
      <c r="J119" s="120"/>
      <c r="K119" s="161"/>
    </row>
    <row r="120" spans="1:12" s="4" customFormat="1" ht="13.5" thickBot="1" x14ac:dyDescent="0.25">
      <c r="A120" s="18">
        <v>42</v>
      </c>
      <c r="B120" s="18"/>
      <c r="C120" s="18" t="s">
        <v>78</v>
      </c>
      <c r="D120" s="74"/>
      <c r="E120" s="19">
        <f>SUM(E119)</f>
        <v>71.790000000000006</v>
      </c>
      <c r="F120" s="35"/>
      <c r="G120" s="19">
        <f>SUM(G119)</f>
        <v>100</v>
      </c>
      <c r="H120" s="52"/>
      <c r="I120" s="131">
        <f>SUM(I119)</f>
        <v>100</v>
      </c>
      <c r="J120" s="104"/>
      <c r="K120" s="161"/>
    </row>
    <row r="121" spans="1:12" s="4" customFormat="1" ht="13.5" thickTop="1" x14ac:dyDescent="0.2">
      <c r="A121" s="12"/>
      <c r="B121" s="12"/>
      <c r="C121" s="10" t="s">
        <v>79</v>
      </c>
      <c r="D121" s="185"/>
      <c r="E121" s="186"/>
      <c r="F121" s="187"/>
      <c r="G121" s="188"/>
      <c r="H121" s="189"/>
      <c r="I121" s="190"/>
      <c r="J121" s="123"/>
      <c r="K121" s="161"/>
    </row>
    <row r="122" spans="1:12" s="4" customFormat="1" ht="12.75" x14ac:dyDescent="0.2">
      <c r="A122" s="12">
        <v>43110</v>
      </c>
      <c r="B122" s="12"/>
      <c r="C122" s="4" t="s">
        <v>80</v>
      </c>
      <c r="D122" s="11"/>
      <c r="E122" s="111">
        <v>21086.400000000001</v>
      </c>
      <c r="F122" s="11"/>
      <c r="G122" s="118">
        <v>21100</v>
      </c>
      <c r="H122" s="118"/>
      <c r="I122" s="118">
        <v>21100</v>
      </c>
      <c r="J122" s="104"/>
      <c r="K122" s="161"/>
    </row>
    <row r="123" spans="1:12" s="4" customFormat="1" ht="12.75" x14ac:dyDescent="0.2">
      <c r="A123" s="12">
        <v>43120</v>
      </c>
      <c r="B123" s="12"/>
      <c r="C123" s="4" t="s">
        <v>81</v>
      </c>
      <c r="D123" s="13"/>
      <c r="E123" s="111">
        <v>690</v>
      </c>
      <c r="F123" s="13"/>
      <c r="G123" s="15">
        <v>200</v>
      </c>
      <c r="H123" s="15"/>
      <c r="I123" s="15">
        <v>200</v>
      </c>
      <c r="J123" s="104"/>
      <c r="K123" s="161"/>
    </row>
    <row r="124" spans="1:12" s="4" customFormat="1" ht="12.75" x14ac:dyDescent="0.2">
      <c r="A124" s="12">
        <v>43130</v>
      </c>
      <c r="B124" s="12"/>
      <c r="C124" s="14" t="s">
        <v>82</v>
      </c>
      <c r="D124" s="17"/>
      <c r="E124" s="111">
        <v>2913.6</v>
      </c>
      <c r="F124" s="13"/>
      <c r="G124" s="15">
        <v>3000</v>
      </c>
      <c r="H124" s="15"/>
      <c r="I124" s="15">
        <v>3000</v>
      </c>
      <c r="J124" s="104"/>
      <c r="K124" s="161"/>
    </row>
    <row r="125" spans="1:12" s="4" customFormat="1" ht="12.75" x14ac:dyDescent="0.2">
      <c r="A125" s="24">
        <v>43140</v>
      </c>
      <c r="B125" s="24"/>
      <c r="C125" s="14" t="s">
        <v>83</v>
      </c>
      <c r="D125" s="34"/>
      <c r="E125" s="111">
        <v>172.35</v>
      </c>
      <c r="F125" s="34"/>
      <c r="G125" s="130">
        <v>200</v>
      </c>
      <c r="H125" s="132"/>
      <c r="I125" s="130">
        <v>200</v>
      </c>
      <c r="J125" s="104"/>
      <c r="K125" s="161" t="s">
        <v>157</v>
      </c>
    </row>
    <row r="126" spans="1:12" s="4" customFormat="1" ht="13.5" thickBot="1" x14ac:dyDescent="0.25">
      <c r="A126" s="20">
        <v>43</v>
      </c>
      <c r="B126" s="20"/>
      <c r="C126" s="18" t="s">
        <v>84</v>
      </c>
      <c r="D126" s="35"/>
      <c r="E126" s="75">
        <f>SUM(E122:E125)</f>
        <v>24862.35</v>
      </c>
      <c r="F126" s="35"/>
      <c r="G126" s="19">
        <f>SUM(G122:G125)</f>
        <v>24500</v>
      </c>
      <c r="H126" s="52"/>
      <c r="I126" s="52">
        <f>SUM(I122:I125)</f>
        <v>24500</v>
      </c>
      <c r="J126" s="104"/>
      <c r="K126" s="161"/>
    </row>
    <row r="127" spans="1:12" s="4" customFormat="1" ht="13.5" thickTop="1" x14ac:dyDescent="0.2">
      <c r="A127" s="9"/>
      <c r="B127" s="9"/>
      <c r="D127" s="28"/>
      <c r="E127" s="60"/>
      <c r="F127" s="61"/>
      <c r="G127" s="61"/>
      <c r="H127" s="126"/>
      <c r="I127" s="126"/>
      <c r="J127" s="120"/>
      <c r="K127" s="161"/>
    </row>
    <row r="128" spans="1:12" s="4" customFormat="1" ht="12.75" x14ac:dyDescent="0.2">
      <c r="A128" s="12"/>
      <c r="B128" s="12"/>
      <c r="C128" s="10" t="s">
        <v>85</v>
      </c>
      <c r="D128" s="76"/>
      <c r="E128" s="77"/>
      <c r="F128" s="78"/>
      <c r="G128" s="79"/>
      <c r="H128" s="133"/>
      <c r="I128" s="133"/>
      <c r="J128" s="120"/>
      <c r="K128" s="161"/>
    </row>
    <row r="129" spans="1:11" s="4" customFormat="1" ht="12.75" x14ac:dyDescent="0.2">
      <c r="A129" s="16">
        <v>44001</v>
      </c>
      <c r="B129" s="16"/>
      <c r="C129" s="14" t="s">
        <v>114</v>
      </c>
      <c r="D129" s="17"/>
      <c r="E129" s="15">
        <v>727.2</v>
      </c>
      <c r="F129" s="65"/>
      <c r="G129" s="80">
        <v>720</v>
      </c>
      <c r="H129" s="80"/>
      <c r="I129" s="80">
        <v>720</v>
      </c>
      <c r="J129" s="120"/>
      <c r="K129" s="161"/>
    </row>
    <row r="130" spans="1:11" s="63" customFormat="1" ht="12.75" x14ac:dyDescent="0.2">
      <c r="A130" s="16">
        <v>44002</v>
      </c>
      <c r="B130" s="16"/>
      <c r="C130" s="14" t="s">
        <v>139</v>
      </c>
      <c r="D130" s="17"/>
      <c r="E130" s="15">
        <v>3782.55</v>
      </c>
      <c r="F130" s="65"/>
      <c r="G130" s="80">
        <v>3700</v>
      </c>
      <c r="H130" s="80"/>
      <c r="I130" s="80">
        <v>3700</v>
      </c>
      <c r="J130" s="120"/>
      <c r="K130" s="161"/>
    </row>
    <row r="131" spans="1:11" s="63" customFormat="1" ht="12.75" x14ac:dyDescent="0.2">
      <c r="A131" s="16">
        <v>44010</v>
      </c>
      <c r="B131" s="16"/>
      <c r="C131" s="14" t="s">
        <v>86</v>
      </c>
      <c r="D131" s="13"/>
      <c r="E131" s="15">
        <v>1698</v>
      </c>
      <c r="F131" s="64"/>
      <c r="G131" s="80"/>
      <c r="H131" s="80"/>
      <c r="I131" s="80"/>
      <c r="J131" s="120"/>
      <c r="K131" s="161"/>
    </row>
    <row r="132" spans="1:11" s="4" customFormat="1" ht="12.75" x14ac:dyDescent="0.2">
      <c r="A132" s="16">
        <v>44011</v>
      </c>
      <c r="B132" s="16"/>
      <c r="C132" s="14" t="s">
        <v>87</v>
      </c>
      <c r="D132" s="13"/>
      <c r="E132" s="15">
        <v>894</v>
      </c>
      <c r="F132" s="64"/>
      <c r="G132" s="80">
        <v>1000</v>
      </c>
      <c r="H132" s="80"/>
      <c r="I132" s="80">
        <v>1000</v>
      </c>
      <c r="J132" s="104"/>
      <c r="K132" s="161"/>
    </row>
    <row r="133" spans="1:11" s="4" customFormat="1" ht="12.75" x14ac:dyDescent="0.2">
      <c r="A133" s="16">
        <v>44012</v>
      </c>
      <c r="B133" s="16"/>
      <c r="C133" s="14" t="s">
        <v>146</v>
      </c>
      <c r="D133" s="13"/>
      <c r="E133" s="15">
        <v>0</v>
      </c>
      <c r="F133" s="64"/>
      <c r="G133" s="80"/>
      <c r="H133" s="80"/>
      <c r="I133" s="80"/>
      <c r="J133" s="104"/>
      <c r="K133" s="161"/>
    </row>
    <row r="134" spans="1:11" s="4" customFormat="1" ht="12.75" x14ac:dyDescent="0.2">
      <c r="A134" s="16">
        <v>44013</v>
      </c>
      <c r="B134" s="16"/>
      <c r="C134" s="14" t="s">
        <v>116</v>
      </c>
      <c r="D134" s="13"/>
      <c r="E134" s="15">
        <v>1769</v>
      </c>
      <c r="F134" s="64"/>
      <c r="G134" s="80"/>
      <c r="H134" s="80"/>
      <c r="I134" s="80"/>
      <c r="J134" s="104"/>
      <c r="K134" s="161"/>
    </row>
    <row r="135" spans="1:11" s="4" customFormat="1" ht="12.75" x14ac:dyDescent="0.2">
      <c r="A135" s="16">
        <v>44014</v>
      </c>
      <c r="B135" s="16"/>
      <c r="C135" s="14" t="s">
        <v>117</v>
      </c>
      <c r="D135" s="13"/>
      <c r="E135" s="15">
        <v>1000</v>
      </c>
      <c r="F135" s="64"/>
      <c r="G135" s="80"/>
      <c r="H135" s="80"/>
      <c r="I135" s="80"/>
      <c r="J135" s="104"/>
      <c r="K135" s="161"/>
    </row>
    <row r="136" spans="1:11" s="4" customFormat="1" ht="12.75" x14ac:dyDescent="0.2">
      <c r="A136" s="16">
        <v>44021</v>
      </c>
      <c r="B136" s="16"/>
      <c r="C136" s="14" t="s">
        <v>118</v>
      </c>
      <c r="D136" s="13"/>
      <c r="E136" s="15">
        <v>1160</v>
      </c>
      <c r="F136" s="64"/>
      <c r="G136" s="80"/>
      <c r="H136" s="80"/>
      <c r="I136" s="80"/>
      <c r="J136" s="104"/>
      <c r="K136" s="161"/>
    </row>
    <row r="137" spans="1:11" s="4" customFormat="1" ht="12.75" x14ac:dyDescent="0.2">
      <c r="A137" s="16">
        <v>44022</v>
      </c>
      <c r="B137" s="16"/>
      <c r="C137" s="14" t="s">
        <v>119</v>
      </c>
      <c r="D137" s="13"/>
      <c r="E137" s="15"/>
      <c r="F137" s="64"/>
      <c r="G137" s="80"/>
      <c r="H137" s="80"/>
      <c r="I137" s="80"/>
      <c r="J137" s="104"/>
      <c r="K137" s="165"/>
    </row>
    <row r="138" spans="1:11" s="4" customFormat="1" ht="12.75" x14ac:dyDescent="0.2">
      <c r="A138" s="16">
        <v>44024</v>
      </c>
      <c r="B138" s="16"/>
      <c r="C138" s="14" t="s">
        <v>120</v>
      </c>
      <c r="D138" s="13"/>
      <c r="E138" s="15">
        <v>0</v>
      </c>
      <c r="F138" s="64"/>
      <c r="G138" s="80"/>
      <c r="H138" s="80"/>
      <c r="I138" s="80"/>
      <c r="J138" s="104"/>
      <c r="K138" s="165"/>
    </row>
    <row r="139" spans="1:11" s="4" customFormat="1" ht="12.75" x14ac:dyDescent="0.2">
      <c r="A139" s="16">
        <v>44025</v>
      </c>
      <c r="B139" s="16"/>
      <c r="C139" s="14" t="s">
        <v>147</v>
      </c>
      <c r="D139" s="13"/>
      <c r="E139" s="15"/>
      <c r="F139" s="64"/>
      <c r="G139" s="80"/>
      <c r="H139" s="80"/>
      <c r="I139" s="80"/>
      <c r="J139" s="104"/>
      <c r="K139" s="165"/>
    </row>
    <row r="140" spans="1:11" s="4" customFormat="1" ht="12.75" x14ac:dyDescent="0.2">
      <c r="A140" s="16">
        <v>44026</v>
      </c>
      <c r="B140" s="16"/>
      <c r="C140" s="14" t="s">
        <v>148</v>
      </c>
      <c r="D140" s="13"/>
      <c r="E140" s="15"/>
      <c r="F140" s="64"/>
      <c r="G140" s="80"/>
      <c r="H140" s="80"/>
      <c r="I140" s="80"/>
      <c r="J140" s="104"/>
      <c r="K140" s="165"/>
    </row>
    <row r="141" spans="1:11" s="4" customFormat="1" ht="12.75" x14ac:dyDescent="0.2">
      <c r="A141" s="16">
        <v>44110</v>
      </c>
      <c r="B141" s="16"/>
      <c r="C141" s="14" t="s">
        <v>88</v>
      </c>
      <c r="D141" s="13"/>
      <c r="E141" s="148"/>
      <c r="F141" s="64"/>
      <c r="G141" s="80"/>
      <c r="H141" s="80"/>
      <c r="I141" s="80"/>
      <c r="J141" s="104"/>
      <c r="K141" s="161"/>
    </row>
    <row r="142" spans="1:11" s="4" customFormat="1" ht="12.75" x14ac:dyDescent="0.2">
      <c r="A142" s="16">
        <v>44200</v>
      </c>
      <c r="B142" s="16"/>
      <c r="C142" s="14" t="s">
        <v>89</v>
      </c>
      <c r="D142" s="44"/>
      <c r="E142" s="15">
        <v>22</v>
      </c>
      <c r="F142" s="44"/>
      <c r="G142" s="15"/>
      <c r="H142" s="15"/>
      <c r="I142" s="15"/>
      <c r="J142" s="104"/>
      <c r="K142" s="161"/>
    </row>
    <row r="143" spans="1:11" s="4" customFormat="1" ht="12.75" x14ac:dyDescent="0.2">
      <c r="A143" s="16">
        <v>44600</v>
      </c>
      <c r="B143" s="16"/>
      <c r="C143" s="14" t="s">
        <v>90</v>
      </c>
      <c r="D143" s="13"/>
      <c r="E143" s="15">
        <v>12000</v>
      </c>
      <c r="F143" s="13"/>
      <c r="G143" s="15">
        <v>12000</v>
      </c>
      <c r="H143" s="15"/>
      <c r="I143" s="15">
        <v>7200</v>
      </c>
      <c r="J143" s="104"/>
      <c r="K143" s="161"/>
    </row>
    <row r="144" spans="1:11" s="4" customFormat="1" ht="12.75" x14ac:dyDescent="0.2">
      <c r="A144" s="16">
        <v>44800</v>
      </c>
      <c r="B144" s="16"/>
      <c r="C144" s="14" t="s">
        <v>91</v>
      </c>
      <c r="D144" s="13"/>
      <c r="E144" s="15">
        <v>6335</v>
      </c>
      <c r="F144" s="13"/>
      <c r="G144" s="15">
        <v>5000</v>
      </c>
      <c r="H144" s="15"/>
      <c r="I144" s="15">
        <v>5000</v>
      </c>
      <c r="J144" s="104"/>
      <c r="K144" s="161"/>
    </row>
    <row r="145" spans="1:11" s="4" customFormat="1" ht="12.75" x14ac:dyDescent="0.2">
      <c r="A145" s="16">
        <v>44810</v>
      </c>
      <c r="B145" s="16"/>
      <c r="C145" s="14" t="s">
        <v>92</v>
      </c>
      <c r="D145" s="44"/>
      <c r="E145" s="153"/>
      <c r="F145" s="44"/>
      <c r="G145" s="15"/>
      <c r="H145" s="15"/>
      <c r="I145" s="17"/>
      <c r="J145" s="104"/>
      <c r="K145" s="161"/>
    </row>
    <row r="146" spans="1:11" s="4" customFormat="1" ht="13.5" thickBot="1" x14ac:dyDescent="0.25">
      <c r="A146" s="20">
        <v>44</v>
      </c>
      <c r="B146" s="20"/>
      <c r="C146" s="18" t="s">
        <v>93</v>
      </c>
      <c r="D146" s="35"/>
      <c r="E146" s="154">
        <f>SUM(E129:E145)</f>
        <v>29387.75</v>
      </c>
      <c r="F146" s="35"/>
      <c r="G146" s="52">
        <f>SUM(G129:G145)</f>
        <v>22420</v>
      </c>
      <c r="H146" s="52"/>
      <c r="I146" s="52">
        <f>SUM(I129:I145)</f>
        <v>17620</v>
      </c>
      <c r="J146" s="104"/>
      <c r="K146" s="161"/>
    </row>
    <row r="147" spans="1:11" s="4" customFormat="1" ht="13.5" thickTop="1" x14ac:dyDescent="0.2">
      <c r="C147" s="136"/>
      <c r="D147" s="136"/>
      <c r="F147" s="81"/>
      <c r="G147" s="21"/>
      <c r="H147" s="124"/>
      <c r="I147" s="124"/>
      <c r="J147" s="120"/>
      <c r="K147" s="161"/>
    </row>
    <row r="148" spans="1:11" s="4" customFormat="1" ht="139.69999999999999" customHeight="1" x14ac:dyDescent="0.2">
      <c r="C148" s="136"/>
      <c r="D148" s="136"/>
      <c r="E148" s="137"/>
      <c r="F148" s="81"/>
      <c r="G148" s="21"/>
      <c r="H148" s="124"/>
      <c r="I148" s="124"/>
      <c r="J148" s="120"/>
      <c r="K148" s="161"/>
    </row>
    <row r="149" spans="1:11" s="4" customFormat="1" ht="12.75" x14ac:dyDescent="0.2">
      <c r="C149" s="53"/>
      <c r="D149" s="189" t="s">
        <v>182</v>
      </c>
      <c r="E149" s="190"/>
      <c r="F149" s="81"/>
      <c r="G149" s="21"/>
      <c r="H149" s="124"/>
      <c r="I149" s="124"/>
      <c r="J149" s="120"/>
      <c r="K149" s="161"/>
    </row>
    <row r="150" spans="1:11" s="4" customFormat="1" ht="12.75" x14ac:dyDescent="0.2">
      <c r="C150" s="48" t="s">
        <v>94</v>
      </c>
      <c r="D150" s="55"/>
      <c r="E150" s="31"/>
      <c r="F150" s="81"/>
      <c r="G150" s="21"/>
      <c r="H150" s="49"/>
      <c r="I150" s="49"/>
      <c r="J150" s="120"/>
      <c r="K150" s="161" t="s">
        <v>123</v>
      </c>
    </row>
    <row r="151" spans="1:11" s="4" customFormat="1" ht="12.75" x14ac:dyDescent="0.2">
      <c r="A151" s="14">
        <v>47110</v>
      </c>
      <c r="B151" s="14"/>
      <c r="C151" s="14" t="s">
        <v>55</v>
      </c>
      <c r="D151" s="82"/>
      <c r="E151" s="15"/>
      <c r="F151" s="49"/>
      <c r="G151" s="49"/>
      <c r="H151" s="49"/>
      <c r="I151" s="49"/>
      <c r="J151" s="120"/>
      <c r="K151" s="161"/>
    </row>
    <row r="152" spans="1:11" s="4" customFormat="1" ht="12.75" x14ac:dyDescent="0.2">
      <c r="A152" s="14">
        <v>47200</v>
      </c>
      <c r="B152" s="14"/>
      <c r="C152" s="14" t="s">
        <v>56</v>
      </c>
      <c r="D152" s="82"/>
      <c r="E152" s="15">
        <v>3176.95</v>
      </c>
      <c r="F152" s="49"/>
      <c r="G152" s="49"/>
      <c r="H152" s="49"/>
      <c r="I152" s="49"/>
      <c r="J152" s="120"/>
      <c r="K152" s="161"/>
    </row>
    <row r="153" spans="1:11" s="4" customFormat="1" ht="12.75" x14ac:dyDescent="0.2">
      <c r="A153" s="14">
        <v>47320</v>
      </c>
      <c r="B153" s="14"/>
      <c r="C153" s="14" t="s">
        <v>57</v>
      </c>
      <c r="D153" s="82"/>
      <c r="E153" s="15">
        <v>15104</v>
      </c>
      <c r="F153" s="49"/>
      <c r="G153" s="49"/>
      <c r="H153" s="49"/>
      <c r="I153" s="49"/>
      <c r="J153" s="120"/>
      <c r="K153" s="161"/>
    </row>
    <row r="154" spans="1:11" s="4" customFormat="1" ht="12.75" x14ac:dyDescent="0.2">
      <c r="A154" s="14">
        <v>47321</v>
      </c>
      <c r="B154" s="14"/>
      <c r="C154" s="14" t="s">
        <v>134</v>
      </c>
      <c r="D154" s="82"/>
      <c r="E154" s="15">
        <v>415</v>
      </c>
      <c r="F154" s="49"/>
      <c r="G154" s="49"/>
      <c r="H154" s="49"/>
      <c r="I154" s="49"/>
      <c r="J154" s="120"/>
      <c r="K154" s="161"/>
    </row>
    <row r="155" spans="1:11" s="4" customFormat="1" ht="12.75" x14ac:dyDescent="0.2">
      <c r="A155" s="14"/>
      <c r="B155" s="14"/>
      <c r="C155" s="14" t="s">
        <v>133</v>
      </c>
      <c r="D155" s="82"/>
      <c r="E155" s="15">
        <v>218</v>
      </c>
      <c r="F155" s="49"/>
      <c r="G155" s="49"/>
      <c r="H155" s="49"/>
      <c r="I155" s="49"/>
      <c r="J155" s="120"/>
      <c r="K155" s="161"/>
    </row>
    <row r="156" spans="1:11" s="4" customFormat="1" ht="12.75" x14ac:dyDescent="0.2">
      <c r="A156" s="14">
        <v>47400</v>
      </c>
      <c r="B156" s="14"/>
      <c r="C156" s="14" t="s">
        <v>95</v>
      </c>
      <c r="D156" s="83"/>
      <c r="E156" s="130"/>
      <c r="F156" s="49"/>
      <c r="G156" s="49"/>
      <c r="H156" s="49"/>
      <c r="I156" s="49"/>
      <c r="J156" s="120"/>
      <c r="K156" s="161"/>
    </row>
    <row r="157" spans="1:11" s="4" customFormat="1" ht="13.5" thickBot="1" x14ac:dyDescent="0.25">
      <c r="A157" s="51">
        <v>47</v>
      </c>
      <c r="B157" s="14"/>
      <c r="C157" s="51" t="s">
        <v>94</v>
      </c>
      <c r="D157" s="84"/>
      <c r="E157" s="52">
        <f>SUM(E151:E156)</f>
        <v>18913.95</v>
      </c>
      <c r="F157" s="49"/>
      <c r="G157" s="49"/>
      <c r="H157" s="49"/>
      <c r="I157" s="49"/>
      <c r="J157" s="120"/>
      <c r="K157" s="161"/>
    </row>
    <row r="158" spans="1:11" s="4" customFormat="1" ht="13.5" thickTop="1" x14ac:dyDescent="0.2">
      <c r="A158" s="51"/>
      <c r="B158" s="14"/>
      <c r="C158" s="107"/>
      <c r="D158" s="189" t="s">
        <v>182</v>
      </c>
      <c r="E158" s="190"/>
      <c r="F158" s="187" t="s">
        <v>143</v>
      </c>
      <c r="G158" s="188"/>
      <c r="H158" s="189" t="s">
        <v>181</v>
      </c>
      <c r="I158" s="190"/>
      <c r="J158" s="120"/>
      <c r="K158" s="161"/>
    </row>
    <row r="159" spans="1:11" s="4" customFormat="1" ht="12.75" x14ac:dyDescent="0.2">
      <c r="C159" s="53"/>
      <c r="D159" s="85"/>
      <c r="E159" s="108"/>
      <c r="F159" s="85"/>
      <c r="G159" s="86"/>
      <c r="H159" s="135"/>
      <c r="I159" s="118"/>
      <c r="J159" s="120"/>
      <c r="K159" s="161"/>
    </row>
    <row r="160" spans="1:11" s="4" customFormat="1" ht="12.75" x14ac:dyDescent="0.2">
      <c r="C160" s="10" t="s">
        <v>96</v>
      </c>
      <c r="D160" s="30"/>
      <c r="E160" s="30"/>
      <c r="F160" s="30"/>
      <c r="G160" s="30"/>
      <c r="H160" s="82"/>
      <c r="I160" s="15"/>
      <c r="J160" s="120"/>
      <c r="K160" s="161"/>
    </row>
    <row r="161" spans="1:11" s="4" customFormat="1" ht="12.75" x14ac:dyDescent="0.2">
      <c r="A161" s="4">
        <v>49010</v>
      </c>
      <c r="C161" s="4" t="s">
        <v>97</v>
      </c>
      <c r="D161" s="30"/>
      <c r="E161" s="109"/>
      <c r="F161" s="30"/>
      <c r="G161" s="30"/>
      <c r="H161" s="82"/>
      <c r="I161" s="15"/>
      <c r="J161" s="104"/>
      <c r="K161" s="161"/>
    </row>
    <row r="162" spans="1:11" s="4" customFormat="1" ht="12.75" x14ac:dyDescent="0.2">
      <c r="A162" s="4">
        <v>49020</v>
      </c>
      <c r="B162" s="18"/>
      <c r="C162" s="4" t="s">
        <v>98</v>
      </c>
      <c r="D162" s="44"/>
      <c r="E162" s="109">
        <v>21274.5</v>
      </c>
      <c r="F162" s="87"/>
      <c r="G162" s="13"/>
      <c r="H162" s="15"/>
      <c r="I162" s="15"/>
      <c r="J162" s="104"/>
      <c r="K162" s="161"/>
    </row>
    <row r="163" spans="1:11" s="4" customFormat="1" ht="12.75" x14ac:dyDescent="0.2">
      <c r="A163" s="14">
        <v>49021</v>
      </c>
      <c r="B163" s="51"/>
      <c r="C163" s="14" t="s">
        <v>155</v>
      </c>
      <c r="D163" s="54"/>
      <c r="E163" s="155"/>
      <c r="F163" s="55"/>
      <c r="G163" s="15">
        <v>22754.91</v>
      </c>
      <c r="H163" s="15"/>
      <c r="I163" s="15"/>
      <c r="J163" s="104"/>
      <c r="K163" s="163" t="s">
        <v>166</v>
      </c>
    </row>
    <row r="164" spans="1:11" s="4" customFormat="1" ht="12.75" x14ac:dyDescent="0.2">
      <c r="A164" s="14">
        <v>49022</v>
      </c>
      <c r="B164" s="51"/>
      <c r="C164" s="14" t="s">
        <v>156</v>
      </c>
      <c r="D164" s="54"/>
      <c r="E164" s="155"/>
      <c r="F164" s="55"/>
      <c r="G164" s="15">
        <v>30000</v>
      </c>
      <c r="H164" s="15"/>
      <c r="I164" s="15"/>
      <c r="J164" s="104"/>
      <c r="K164" s="161" t="s">
        <v>172</v>
      </c>
    </row>
    <row r="165" spans="1:11" s="4" customFormat="1" ht="12.75" x14ac:dyDescent="0.2">
      <c r="A165" s="14">
        <v>49030</v>
      </c>
      <c r="B165" s="51"/>
      <c r="C165" s="14" t="s">
        <v>99</v>
      </c>
      <c r="D165" s="44"/>
      <c r="E165" s="109">
        <v>19501</v>
      </c>
      <c r="F165" s="87"/>
      <c r="G165" s="15"/>
      <c r="H165" s="15"/>
      <c r="I165" s="15"/>
      <c r="J165" s="104"/>
      <c r="K165" s="161"/>
    </row>
    <row r="166" spans="1:11" s="4" customFormat="1" ht="12.75" x14ac:dyDescent="0.2">
      <c r="A166" s="14">
        <v>49050</v>
      </c>
      <c r="B166" s="51"/>
      <c r="C166" s="14" t="s">
        <v>170</v>
      </c>
      <c r="D166" s="54"/>
      <c r="E166" s="155"/>
      <c r="F166" s="55"/>
      <c r="G166" s="15">
        <f>7500+7500</f>
        <v>15000</v>
      </c>
      <c r="H166" s="15"/>
      <c r="I166" s="15">
        <v>7000</v>
      </c>
      <c r="J166" s="104"/>
      <c r="K166" s="161" t="s">
        <v>193</v>
      </c>
    </row>
    <row r="167" spans="1:11" s="4" customFormat="1" ht="12.75" x14ac:dyDescent="0.2">
      <c r="A167" s="4">
        <v>49060</v>
      </c>
      <c r="C167" s="4" t="s">
        <v>100</v>
      </c>
      <c r="D167" s="44"/>
      <c r="E167" s="109"/>
      <c r="F167" s="44"/>
      <c r="G167" s="13"/>
      <c r="H167" s="13"/>
      <c r="I167" s="13"/>
      <c r="J167" s="8"/>
      <c r="K167" s="161"/>
    </row>
    <row r="168" spans="1:11" s="4" customFormat="1" ht="13.5" thickBot="1" x14ac:dyDescent="0.25">
      <c r="A168" s="51">
        <v>49</v>
      </c>
      <c r="B168" s="18"/>
      <c r="C168" s="18" t="s">
        <v>101</v>
      </c>
      <c r="D168" s="19"/>
      <c r="E168" s="19">
        <f>SUM(E161:E167)</f>
        <v>40775.5</v>
      </c>
      <c r="F168" s="19"/>
      <c r="G168" s="52"/>
      <c r="H168" s="19"/>
      <c r="I168" s="19">
        <f>SUM(I161:I167)</f>
        <v>7000</v>
      </c>
      <c r="J168" s="8"/>
      <c r="K168" s="161"/>
    </row>
    <row r="169" spans="1:11" s="4" customFormat="1" ht="15.75" thickTop="1" x14ac:dyDescent="0.25">
      <c r="A169" s="89"/>
      <c r="B169" s="89"/>
      <c r="C169"/>
      <c r="D169" s="89"/>
      <c r="E169" s="89"/>
      <c r="F169" s="90"/>
      <c r="G169" s="88"/>
      <c r="H169"/>
      <c r="I169"/>
      <c r="J169" s="3"/>
      <c r="K169" s="161"/>
    </row>
    <row r="170" spans="1:11" s="4" customFormat="1" x14ac:dyDescent="0.25">
      <c r="A170" s="89"/>
      <c r="B170" s="89"/>
      <c r="C170"/>
      <c r="D170" s="89"/>
      <c r="E170" s="89"/>
      <c r="F170" s="90"/>
      <c r="G170" s="88"/>
      <c r="H170"/>
      <c r="I170"/>
      <c r="J170" s="3"/>
      <c r="K170" s="161"/>
    </row>
    <row r="171" spans="1:11" s="4" customFormat="1" x14ac:dyDescent="0.25">
      <c r="A171" s="89"/>
      <c r="B171" s="89"/>
      <c r="C171"/>
      <c r="D171" s="89"/>
      <c r="E171" s="89"/>
      <c r="F171" s="90"/>
      <c r="G171" s="88"/>
      <c r="H171"/>
      <c r="I171"/>
      <c r="J171" s="3"/>
      <c r="K171" s="161"/>
    </row>
    <row r="172" spans="1:11" x14ac:dyDescent="0.25">
      <c r="A172" s="89"/>
      <c r="B172" s="89"/>
      <c r="D172" s="89"/>
      <c r="E172" s="89"/>
      <c r="F172" s="90"/>
      <c r="G172" s="88"/>
    </row>
    <row r="173" spans="1:11" ht="18.75" x14ac:dyDescent="0.3">
      <c r="A173" s="1"/>
      <c r="B173" s="1"/>
      <c r="C173" s="2" t="s">
        <v>102</v>
      </c>
      <c r="D173" s="1"/>
      <c r="E173" s="1"/>
      <c r="F173" s="1"/>
      <c r="G173" s="1"/>
      <c r="H173" s="1"/>
      <c r="I173" s="1"/>
    </row>
    <row r="174" spans="1:11" ht="15.75" thickBot="1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11" s="4" customFormat="1" x14ac:dyDescent="0.25">
      <c r="A175"/>
      <c r="B175"/>
      <c r="C175"/>
      <c r="D175" s="181" t="s">
        <v>182</v>
      </c>
      <c r="E175" s="182"/>
      <c r="F175" s="183" t="s">
        <v>143</v>
      </c>
      <c r="G175" s="184"/>
      <c r="H175" s="181" t="s">
        <v>181</v>
      </c>
      <c r="I175" s="182"/>
      <c r="J175" s="5"/>
      <c r="K175" s="161"/>
    </row>
    <row r="176" spans="1:11" x14ac:dyDescent="0.25">
      <c r="A176">
        <v>30</v>
      </c>
      <c r="C176" s="156" t="s">
        <v>2</v>
      </c>
      <c r="D176" s="91">
        <f>D24</f>
        <v>293469.7</v>
      </c>
      <c r="E176" s="92">
        <f>E24</f>
        <v>0</v>
      </c>
      <c r="F176" s="91">
        <f>F24</f>
        <v>300234.5</v>
      </c>
      <c r="G176" s="92"/>
      <c r="H176" s="146">
        <f>H24</f>
        <v>299304</v>
      </c>
      <c r="I176" s="142"/>
      <c r="J176" s="8"/>
    </row>
    <row r="177" spans="1:12" x14ac:dyDescent="0.25">
      <c r="A177">
        <v>31</v>
      </c>
      <c r="C177" s="156" t="s">
        <v>103</v>
      </c>
      <c r="D177" s="93">
        <f>D56</f>
        <v>77341.690000000017</v>
      </c>
      <c r="E177" s="94"/>
      <c r="F177" s="93">
        <f>F56</f>
        <v>67400</v>
      </c>
      <c r="G177" s="94"/>
      <c r="H177" s="147">
        <f>H56</f>
        <v>69570</v>
      </c>
      <c r="I177" s="96"/>
      <c r="J177" s="8"/>
    </row>
    <row r="178" spans="1:12" x14ac:dyDescent="0.25">
      <c r="A178">
        <v>32</v>
      </c>
      <c r="C178" s="156" t="s">
        <v>39</v>
      </c>
      <c r="D178" s="93">
        <f>D61</f>
        <v>0</v>
      </c>
      <c r="E178" s="94"/>
      <c r="F178" s="93">
        <f>F61</f>
        <v>0</v>
      </c>
      <c r="G178" s="94"/>
      <c r="H178" s="147">
        <f>H61</f>
        <v>0</v>
      </c>
      <c r="I178" s="145"/>
      <c r="J178" s="8"/>
    </row>
    <row r="179" spans="1:12" x14ac:dyDescent="0.25">
      <c r="A179">
        <v>33</v>
      </c>
      <c r="C179" s="156" t="s">
        <v>41</v>
      </c>
      <c r="D179" s="93">
        <f>D76</f>
        <v>54198.400000000009</v>
      </c>
      <c r="E179" s="94"/>
      <c r="F179" s="93">
        <f>F76</f>
        <v>118500</v>
      </c>
      <c r="G179" s="94"/>
      <c r="H179" s="147">
        <f>H76</f>
        <v>40600</v>
      </c>
      <c r="I179" s="145"/>
      <c r="J179" s="8"/>
    </row>
    <row r="180" spans="1:12" x14ac:dyDescent="0.25">
      <c r="A180">
        <v>36</v>
      </c>
      <c r="C180" s="156" t="s">
        <v>49</v>
      </c>
      <c r="D180" s="93">
        <f>D84</f>
        <v>37152.1</v>
      </c>
      <c r="E180" s="94"/>
      <c r="F180" s="93">
        <f>F84</f>
        <v>38100</v>
      </c>
      <c r="G180" s="94"/>
      <c r="H180" s="147">
        <f>H84</f>
        <v>39010</v>
      </c>
      <c r="I180" s="145"/>
      <c r="J180" s="8"/>
    </row>
    <row r="181" spans="1:12" s="105" customFormat="1" x14ac:dyDescent="0.25">
      <c r="A181">
        <v>37</v>
      </c>
      <c r="B181"/>
      <c r="C181" s="156" t="s">
        <v>54</v>
      </c>
      <c r="D181" s="93">
        <f>D93</f>
        <v>18913.95</v>
      </c>
      <c r="E181" s="94"/>
      <c r="F181" s="93"/>
      <c r="G181" s="94"/>
      <c r="H181" s="147"/>
      <c r="I181" s="145"/>
      <c r="J181" s="8"/>
      <c r="K181" s="161"/>
      <c r="L181"/>
    </row>
    <row r="182" spans="1:12" s="105" customFormat="1" x14ac:dyDescent="0.25">
      <c r="A182">
        <v>38</v>
      </c>
      <c r="B182"/>
      <c r="C182" s="156" t="s">
        <v>104</v>
      </c>
      <c r="D182" s="93">
        <f>D98</f>
        <v>3999</v>
      </c>
      <c r="E182" s="94"/>
      <c r="F182" s="93">
        <f>F98</f>
        <v>0</v>
      </c>
      <c r="G182" s="94"/>
      <c r="H182" s="147">
        <f>H98</f>
        <v>0</v>
      </c>
      <c r="I182" s="145"/>
      <c r="J182" s="8"/>
      <c r="K182" s="161"/>
      <c r="L182"/>
    </row>
    <row r="183" spans="1:12" s="105" customFormat="1" x14ac:dyDescent="0.25">
      <c r="A183">
        <v>39</v>
      </c>
      <c r="B183"/>
      <c r="C183" s="156" t="s">
        <v>105</v>
      </c>
      <c r="D183" s="93">
        <f>D106</f>
        <v>33970</v>
      </c>
      <c r="E183" s="94"/>
      <c r="F183" s="93">
        <f>F106</f>
        <v>23650</v>
      </c>
      <c r="G183" s="94"/>
      <c r="H183" s="147">
        <f>H106</f>
        <v>23650</v>
      </c>
      <c r="I183" s="145"/>
      <c r="J183" s="8"/>
      <c r="K183" s="161"/>
      <c r="L183"/>
    </row>
    <row r="184" spans="1:12" s="105" customFormat="1" x14ac:dyDescent="0.25">
      <c r="A184"/>
      <c r="B184"/>
      <c r="C184" s="156" t="s">
        <v>70</v>
      </c>
      <c r="D184" s="93">
        <f>D107</f>
        <v>19501</v>
      </c>
      <c r="E184" s="94"/>
      <c r="F184" s="93">
        <f>F107</f>
        <v>0</v>
      </c>
      <c r="G184" s="94"/>
      <c r="H184" s="147">
        <f>H107</f>
        <v>0</v>
      </c>
      <c r="I184" s="145"/>
      <c r="J184" s="8"/>
      <c r="K184" s="161"/>
      <c r="L184"/>
    </row>
    <row r="185" spans="1:12" s="105" customFormat="1" x14ac:dyDescent="0.25">
      <c r="A185">
        <v>40</v>
      </c>
      <c r="B185"/>
      <c r="C185" s="156" t="s">
        <v>106</v>
      </c>
      <c r="D185" s="93">
        <f>D114</f>
        <v>7348.45</v>
      </c>
      <c r="E185" s="94">
        <f>E114</f>
        <v>358699.3</v>
      </c>
      <c r="F185" s="93">
        <v>6500</v>
      </c>
      <c r="G185" s="94">
        <f>G114</f>
        <v>335000</v>
      </c>
      <c r="H185" s="147">
        <f>H114</f>
        <v>6500</v>
      </c>
      <c r="I185" s="145">
        <f>I114</f>
        <v>335000</v>
      </c>
      <c r="J185" s="8"/>
      <c r="K185" s="161"/>
      <c r="L185"/>
    </row>
    <row r="186" spans="1:12" s="105" customFormat="1" x14ac:dyDescent="0.25">
      <c r="A186">
        <v>41</v>
      </c>
      <c r="B186"/>
      <c r="C186" s="156" t="s">
        <v>107</v>
      </c>
      <c r="D186" s="93"/>
      <c r="E186" s="94">
        <f>E116</f>
        <v>81679.199999999997</v>
      </c>
      <c r="F186" s="93"/>
      <c r="G186" s="94">
        <f>G116</f>
        <v>83600</v>
      </c>
      <c r="H186" s="143"/>
      <c r="I186" s="145">
        <f>I116</f>
        <v>84990</v>
      </c>
      <c r="J186" s="8"/>
      <c r="K186" s="161"/>
      <c r="L186"/>
    </row>
    <row r="187" spans="1:12" s="105" customFormat="1" x14ac:dyDescent="0.25">
      <c r="A187">
        <v>42</v>
      </c>
      <c r="B187"/>
      <c r="C187" s="156" t="s">
        <v>76</v>
      </c>
      <c r="D187" s="93"/>
      <c r="E187" s="94">
        <f>E120</f>
        <v>71.790000000000006</v>
      </c>
      <c r="F187" s="93"/>
      <c r="G187" s="94">
        <f>G120</f>
        <v>100</v>
      </c>
      <c r="H187" s="143"/>
      <c r="I187" s="145">
        <f>I120</f>
        <v>100</v>
      </c>
      <c r="J187" s="8"/>
      <c r="K187" s="161"/>
      <c r="L187"/>
    </row>
    <row r="188" spans="1:12" s="105" customFormat="1" x14ac:dyDescent="0.25">
      <c r="A188">
        <v>43</v>
      </c>
      <c r="B188"/>
      <c r="C188" s="156" t="s">
        <v>79</v>
      </c>
      <c r="D188" s="93"/>
      <c r="E188" s="94">
        <f>E126</f>
        <v>24862.35</v>
      </c>
      <c r="F188" s="93"/>
      <c r="G188" s="94">
        <f>G126</f>
        <v>24500</v>
      </c>
      <c r="H188" s="143"/>
      <c r="I188" s="145">
        <f>I126</f>
        <v>24500</v>
      </c>
      <c r="J188" s="8"/>
      <c r="K188" s="161"/>
      <c r="L188"/>
    </row>
    <row r="189" spans="1:12" s="105" customFormat="1" x14ac:dyDescent="0.25">
      <c r="A189">
        <v>44</v>
      </c>
      <c r="B189"/>
      <c r="C189" s="156" t="s">
        <v>85</v>
      </c>
      <c r="D189" s="93"/>
      <c r="E189" s="94">
        <f>E146</f>
        <v>29387.75</v>
      </c>
      <c r="F189" s="93"/>
      <c r="G189" s="94">
        <f>G146</f>
        <v>22420</v>
      </c>
      <c r="H189" s="143"/>
      <c r="I189" s="145">
        <f>I146</f>
        <v>17620</v>
      </c>
      <c r="J189" s="8"/>
      <c r="K189" s="161"/>
      <c r="L189"/>
    </row>
    <row r="190" spans="1:12" s="105" customFormat="1" x14ac:dyDescent="0.25">
      <c r="A190">
        <v>47</v>
      </c>
      <c r="B190"/>
      <c r="C190" s="156" t="s">
        <v>94</v>
      </c>
      <c r="D190" s="93"/>
      <c r="E190" s="94">
        <f>E157</f>
        <v>18913.95</v>
      </c>
      <c r="F190" s="93"/>
      <c r="G190" s="115"/>
      <c r="H190" s="143"/>
      <c r="I190" s="96"/>
      <c r="J190" s="8"/>
      <c r="K190" s="161"/>
      <c r="L190"/>
    </row>
    <row r="191" spans="1:12" s="105" customFormat="1" x14ac:dyDescent="0.25">
      <c r="A191">
        <v>48</v>
      </c>
      <c r="B191"/>
      <c r="C191" s="156" t="s">
        <v>96</v>
      </c>
      <c r="D191" s="93"/>
      <c r="E191" s="94">
        <f>E168</f>
        <v>40775.5</v>
      </c>
      <c r="F191" s="93"/>
      <c r="G191" s="94">
        <v>67754.91</v>
      </c>
      <c r="H191" s="143"/>
      <c r="I191" s="94">
        <f>I168</f>
        <v>7000</v>
      </c>
      <c r="J191" s="8"/>
      <c r="K191" s="161"/>
      <c r="L191"/>
    </row>
    <row r="192" spans="1:12" s="105" customFormat="1" x14ac:dyDescent="0.25">
      <c r="A192"/>
      <c r="B192"/>
      <c r="C192" s="156" t="s">
        <v>108</v>
      </c>
      <c r="D192" s="95">
        <v>8495.5499999999993</v>
      </c>
      <c r="E192" s="94"/>
      <c r="F192" s="95"/>
      <c r="G192" s="94"/>
      <c r="H192" s="95"/>
      <c r="I192" s="96"/>
      <c r="J192" s="8"/>
      <c r="K192" s="161"/>
      <c r="L192"/>
    </row>
    <row r="193" spans="1:12" s="105" customFormat="1" x14ac:dyDescent="0.25">
      <c r="A193"/>
      <c r="B193"/>
      <c r="C193" s="156" t="s">
        <v>109</v>
      </c>
      <c r="D193" s="93"/>
      <c r="E193" s="96"/>
      <c r="F193" s="97"/>
      <c r="G193" s="96">
        <v>22009.59</v>
      </c>
      <c r="H193" s="144"/>
      <c r="I193" s="96">
        <v>9424</v>
      </c>
      <c r="J193" s="8"/>
      <c r="K193" s="161"/>
      <c r="L193"/>
    </row>
    <row r="194" spans="1:12" s="105" customFormat="1" ht="15.75" thickBot="1" x14ac:dyDescent="0.3">
      <c r="A194"/>
      <c r="B194"/>
      <c r="C194"/>
      <c r="D194" s="99">
        <f t="shared" ref="D194:I194" si="1">SUM(D176:D193)</f>
        <v>554389.84000000008</v>
      </c>
      <c r="E194" s="100">
        <f t="shared" si="1"/>
        <v>554389.84</v>
      </c>
      <c r="F194" s="116">
        <f>SUM(F176:F193)</f>
        <v>554384.5</v>
      </c>
      <c r="G194" s="100">
        <f>SUM(G176:G193)</f>
        <v>555384.5</v>
      </c>
      <c r="H194" s="99">
        <f t="shared" si="1"/>
        <v>478634</v>
      </c>
      <c r="I194" s="100">
        <f t="shared" si="1"/>
        <v>478634</v>
      </c>
      <c r="J194" s="8"/>
      <c r="K194" s="161"/>
      <c r="L194"/>
    </row>
    <row r="195" spans="1:12" s="105" customFormat="1" x14ac:dyDescent="0.25">
      <c r="A195"/>
      <c r="B195"/>
      <c r="C195"/>
      <c r="D195"/>
      <c r="E195" s="101"/>
      <c r="F195" s="21"/>
      <c r="G195" s="101"/>
      <c r="H195"/>
      <c r="I195"/>
      <c r="J195" s="3"/>
      <c r="K195" s="161"/>
      <c r="L195"/>
    </row>
    <row r="196" spans="1:12" s="105" customFormat="1" x14ac:dyDescent="0.25">
      <c r="A196"/>
      <c r="B196"/>
      <c r="C196"/>
      <c r="D196"/>
      <c r="E196" s="102"/>
      <c r="F196" s="21"/>
      <c r="G196" s="112"/>
      <c r="H196" s="112"/>
      <c r="I196" s="98">
        <f>I194-H194</f>
        <v>0</v>
      </c>
      <c r="J196" s="3"/>
      <c r="K196" s="161"/>
      <c r="L196"/>
    </row>
    <row r="197" spans="1:12" x14ac:dyDescent="0.25">
      <c r="E197" s="101"/>
      <c r="F197" s="21"/>
      <c r="G197" s="101"/>
      <c r="H197" s="112"/>
    </row>
    <row r="198" spans="1:12" x14ac:dyDescent="0.25">
      <c r="E198" s="101"/>
      <c r="F198" s="21"/>
      <c r="G198" s="113"/>
      <c r="H198" s="98"/>
    </row>
  </sheetData>
  <mergeCells count="22">
    <mergeCell ref="D3:E3"/>
    <mergeCell ref="F3:G3"/>
    <mergeCell ref="H3:I3"/>
    <mergeCell ref="D27:E27"/>
    <mergeCell ref="F27:G27"/>
    <mergeCell ref="H27:I27"/>
    <mergeCell ref="D64:E64"/>
    <mergeCell ref="F64:G64"/>
    <mergeCell ref="H64:I64"/>
    <mergeCell ref="D110:E110"/>
    <mergeCell ref="F110:G110"/>
    <mergeCell ref="H110:I110"/>
    <mergeCell ref="D175:E175"/>
    <mergeCell ref="F175:G175"/>
    <mergeCell ref="H175:I175"/>
    <mergeCell ref="D121:E121"/>
    <mergeCell ref="F121:G121"/>
    <mergeCell ref="H121:I121"/>
    <mergeCell ref="D149:E149"/>
    <mergeCell ref="D158:E158"/>
    <mergeCell ref="F158:G158"/>
    <mergeCell ref="H158:I158"/>
  </mergeCells>
  <pageMargins left="0.70866141732283472" right="0.70866141732283472" top="0.78740157480314965" bottom="0.78740157480314965" header="0.31496062992125984" footer="0.31496062992125984"/>
  <pageSetup paperSize="9" scale="68" fitToHeight="10" orientation="landscape" r:id="rId1"/>
  <headerFooter>
    <oddFooter>&amp;L&amp;8&amp;Z&amp;F, &amp;A&amp;R&amp;8Seite &amp;P von &amp;N</oddFooter>
  </headerFooter>
  <rowBreaks count="2" manualBreakCount="2">
    <brk id="171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8"/>
  <sheetViews>
    <sheetView topLeftCell="A49" zoomScale="80" zoomScaleNormal="80" workbookViewId="0">
      <selection activeCell="K55" sqref="K55"/>
    </sheetView>
  </sheetViews>
  <sheetFormatPr baseColWidth="10" defaultRowHeight="15" x14ac:dyDescent="0.25"/>
  <cols>
    <col min="1" max="1" width="8.85546875" style="157" bestFit="1" customWidth="1"/>
    <col min="2" max="2" width="1.140625" style="157" customWidth="1"/>
    <col min="3" max="3" width="57.85546875" style="157" bestFit="1" customWidth="1"/>
    <col min="4" max="6" width="12" style="157" bestFit="1" customWidth="1"/>
    <col min="7" max="7" width="12.85546875" style="157" customWidth="1"/>
    <col min="8" max="9" width="12" style="157" bestFit="1" customWidth="1"/>
    <col min="10" max="10" width="2.85546875" style="3" customWidth="1"/>
    <col min="11" max="11" width="47.5703125" style="161" customWidth="1"/>
    <col min="12" max="256" width="10.85546875" style="157"/>
    <col min="257" max="257" width="6.42578125" style="157" customWidth="1"/>
    <col min="258" max="258" width="1.140625" style="157" customWidth="1"/>
    <col min="259" max="259" width="57.85546875" style="157" bestFit="1" customWidth="1"/>
    <col min="260" max="262" width="12" style="157" bestFit="1" customWidth="1"/>
    <col min="263" max="263" width="12.85546875" style="157" customWidth="1"/>
    <col min="264" max="265" width="12" style="157" bestFit="1" customWidth="1"/>
    <col min="266" max="266" width="3.42578125" style="157" customWidth="1"/>
    <col min="267" max="512" width="10.85546875" style="157"/>
    <col min="513" max="513" width="6.42578125" style="157" customWidth="1"/>
    <col min="514" max="514" width="1.140625" style="157" customWidth="1"/>
    <col min="515" max="515" width="57.85546875" style="157" bestFit="1" customWidth="1"/>
    <col min="516" max="518" width="12" style="157" bestFit="1" customWidth="1"/>
    <col min="519" max="519" width="12.85546875" style="157" customWidth="1"/>
    <col min="520" max="521" width="12" style="157" bestFit="1" customWidth="1"/>
    <col min="522" max="522" width="3.42578125" style="157" customWidth="1"/>
    <col min="523" max="768" width="10.85546875" style="157"/>
    <col min="769" max="769" width="6.42578125" style="157" customWidth="1"/>
    <col min="770" max="770" width="1.140625" style="157" customWidth="1"/>
    <col min="771" max="771" width="57.85546875" style="157" bestFit="1" customWidth="1"/>
    <col min="772" max="774" width="12" style="157" bestFit="1" customWidth="1"/>
    <col min="775" max="775" width="12.85546875" style="157" customWidth="1"/>
    <col min="776" max="777" width="12" style="157" bestFit="1" customWidth="1"/>
    <col min="778" max="778" width="3.42578125" style="157" customWidth="1"/>
    <col min="779" max="1024" width="10.85546875" style="157"/>
    <col min="1025" max="1025" width="6.42578125" style="157" customWidth="1"/>
    <col min="1026" max="1026" width="1.140625" style="157" customWidth="1"/>
    <col min="1027" max="1027" width="57.85546875" style="157" bestFit="1" customWidth="1"/>
    <col min="1028" max="1030" width="12" style="157" bestFit="1" customWidth="1"/>
    <col min="1031" max="1031" width="12.85546875" style="157" customWidth="1"/>
    <col min="1032" max="1033" width="12" style="157" bestFit="1" customWidth="1"/>
    <col min="1034" max="1034" width="3.42578125" style="157" customWidth="1"/>
    <col min="1035" max="1280" width="10.85546875" style="157"/>
    <col min="1281" max="1281" width="6.42578125" style="157" customWidth="1"/>
    <col min="1282" max="1282" width="1.140625" style="157" customWidth="1"/>
    <col min="1283" max="1283" width="57.85546875" style="157" bestFit="1" customWidth="1"/>
    <col min="1284" max="1286" width="12" style="157" bestFit="1" customWidth="1"/>
    <col min="1287" max="1287" width="12.85546875" style="157" customWidth="1"/>
    <col min="1288" max="1289" width="12" style="157" bestFit="1" customWidth="1"/>
    <col min="1290" max="1290" width="3.42578125" style="157" customWidth="1"/>
    <col min="1291" max="1536" width="10.85546875" style="157"/>
    <col min="1537" max="1537" width="6.42578125" style="157" customWidth="1"/>
    <col min="1538" max="1538" width="1.140625" style="157" customWidth="1"/>
    <col min="1539" max="1539" width="57.85546875" style="157" bestFit="1" customWidth="1"/>
    <col min="1540" max="1542" width="12" style="157" bestFit="1" customWidth="1"/>
    <col min="1543" max="1543" width="12.85546875" style="157" customWidth="1"/>
    <col min="1544" max="1545" width="12" style="157" bestFit="1" customWidth="1"/>
    <col min="1546" max="1546" width="3.42578125" style="157" customWidth="1"/>
    <col min="1547" max="1792" width="10.85546875" style="157"/>
    <col min="1793" max="1793" width="6.42578125" style="157" customWidth="1"/>
    <col min="1794" max="1794" width="1.140625" style="157" customWidth="1"/>
    <col min="1795" max="1795" width="57.85546875" style="157" bestFit="1" customWidth="1"/>
    <col min="1796" max="1798" width="12" style="157" bestFit="1" customWidth="1"/>
    <col min="1799" max="1799" width="12.85546875" style="157" customWidth="1"/>
    <col min="1800" max="1801" width="12" style="157" bestFit="1" customWidth="1"/>
    <col min="1802" max="1802" width="3.42578125" style="157" customWidth="1"/>
    <col min="1803" max="2048" width="10.85546875" style="157"/>
    <col min="2049" max="2049" width="6.42578125" style="157" customWidth="1"/>
    <col min="2050" max="2050" width="1.140625" style="157" customWidth="1"/>
    <col min="2051" max="2051" width="57.85546875" style="157" bestFit="1" customWidth="1"/>
    <col min="2052" max="2054" width="12" style="157" bestFit="1" customWidth="1"/>
    <col min="2055" max="2055" width="12.85546875" style="157" customWidth="1"/>
    <col min="2056" max="2057" width="12" style="157" bestFit="1" customWidth="1"/>
    <col min="2058" max="2058" width="3.42578125" style="157" customWidth="1"/>
    <col min="2059" max="2304" width="10.85546875" style="157"/>
    <col min="2305" max="2305" width="6.42578125" style="157" customWidth="1"/>
    <col min="2306" max="2306" width="1.140625" style="157" customWidth="1"/>
    <col min="2307" max="2307" width="57.85546875" style="157" bestFit="1" customWidth="1"/>
    <col min="2308" max="2310" width="12" style="157" bestFit="1" customWidth="1"/>
    <col min="2311" max="2311" width="12.85546875" style="157" customWidth="1"/>
    <col min="2312" max="2313" width="12" style="157" bestFit="1" customWidth="1"/>
    <col min="2314" max="2314" width="3.42578125" style="157" customWidth="1"/>
    <col min="2315" max="2560" width="10.85546875" style="157"/>
    <col min="2561" max="2561" width="6.42578125" style="157" customWidth="1"/>
    <col min="2562" max="2562" width="1.140625" style="157" customWidth="1"/>
    <col min="2563" max="2563" width="57.85546875" style="157" bestFit="1" customWidth="1"/>
    <col min="2564" max="2566" width="12" style="157" bestFit="1" customWidth="1"/>
    <col min="2567" max="2567" width="12.85546875" style="157" customWidth="1"/>
    <col min="2568" max="2569" width="12" style="157" bestFit="1" customWidth="1"/>
    <col min="2570" max="2570" width="3.42578125" style="157" customWidth="1"/>
    <col min="2571" max="2816" width="10.85546875" style="157"/>
    <col min="2817" max="2817" width="6.42578125" style="157" customWidth="1"/>
    <col min="2818" max="2818" width="1.140625" style="157" customWidth="1"/>
    <col min="2819" max="2819" width="57.85546875" style="157" bestFit="1" customWidth="1"/>
    <col min="2820" max="2822" width="12" style="157" bestFit="1" customWidth="1"/>
    <col min="2823" max="2823" width="12.85546875" style="157" customWidth="1"/>
    <col min="2824" max="2825" width="12" style="157" bestFit="1" customWidth="1"/>
    <col min="2826" max="2826" width="3.42578125" style="157" customWidth="1"/>
    <col min="2827" max="3072" width="10.85546875" style="157"/>
    <col min="3073" max="3073" width="6.42578125" style="157" customWidth="1"/>
    <col min="3074" max="3074" width="1.140625" style="157" customWidth="1"/>
    <col min="3075" max="3075" width="57.85546875" style="157" bestFit="1" customWidth="1"/>
    <col min="3076" max="3078" width="12" style="157" bestFit="1" customWidth="1"/>
    <col min="3079" max="3079" width="12.85546875" style="157" customWidth="1"/>
    <col min="3080" max="3081" width="12" style="157" bestFit="1" customWidth="1"/>
    <col min="3082" max="3082" width="3.42578125" style="157" customWidth="1"/>
    <col min="3083" max="3328" width="10.85546875" style="157"/>
    <col min="3329" max="3329" width="6.42578125" style="157" customWidth="1"/>
    <col min="3330" max="3330" width="1.140625" style="157" customWidth="1"/>
    <col min="3331" max="3331" width="57.85546875" style="157" bestFit="1" customWidth="1"/>
    <col min="3332" max="3334" width="12" style="157" bestFit="1" customWidth="1"/>
    <col min="3335" max="3335" width="12.85546875" style="157" customWidth="1"/>
    <col min="3336" max="3337" width="12" style="157" bestFit="1" customWidth="1"/>
    <col min="3338" max="3338" width="3.42578125" style="157" customWidth="1"/>
    <col min="3339" max="3584" width="10.85546875" style="157"/>
    <col min="3585" max="3585" width="6.42578125" style="157" customWidth="1"/>
    <col min="3586" max="3586" width="1.140625" style="157" customWidth="1"/>
    <col min="3587" max="3587" width="57.85546875" style="157" bestFit="1" customWidth="1"/>
    <col min="3588" max="3590" width="12" style="157" bestFit="1" customWidth="1"/>
    <col min="3591" max="3591" width="12.85546875" style="157" customWidth="1"/>
    <col min="3592" max="3593" width="12" style="157" bestFit="1" customWidth="1"/>
    <col min="3594" max="3594" width="3.42578125" style="157" customWidth="1"/>
    <col min="3595" max="3840" width="10.85546875" style="157"/>
    <col min="3841" max="3841" width="6.42578125" style="157" customWidth="1"/>
    <col min="3842" max="3842" width="1.140625" style="157" customWidth="1"/>
    <col min="3843" max="3843" width="57.85546875" style="157" bestFit="1" customWidth="1"/>
    <col min="3844" max="3846" width="12" style="157" bestFit="1" customWidth="1"/>
    <col min="3847" max="3847" width="12.85546875" style="157" customWidth="1"/>
    <col min="3848" max="3849" width="12" style="157" bestFit="1" customWidth="1"/>
    <col min="3850" max="3850" width="3.42578125" style="157" customWidth="1"/>
    <col min="3851" max="4096" width="10.85546875" style="157"/>
    <col min="4097" max="4097" width="6.42578125" style="157" customWidth="1"/>
    <col min="4098" max="4098" width="1.140625" style="157" customWidth="1"/>
    <col min="4099" max="4099" width="57.85546875" style="157" bestFit="1" customWidth="1"/>
    <col min="4100" max="4102" width="12" style="157" bestFit="1" customWidth="1"/>
    <col min="4103" max="4103" width="12.85546875" style="157" customWidth="1"/>
    <col min="4104" max="4105" width="12" style="157" bestFit="1" customWidth="1"/>
    <col min="4106" max="4106" width="3.42578125" style="157" customWidth="1"/>
    <col min="4107" max="4352" width="10.85546875" style="157"/>
    <col min="4353" max="4353" width="6.42578125" style="157" customWidth="1"/>
    <col min="4354" max="4354" width="1.140625" style="157" customWidth="1"/>
    <col min="4355" max="4355" width="57.85546875" style="157" bestFit="1" customWidth="1"/>
    <col min="4356" max="4358" width="12" style="157" bestFit="1" customWidth="1"/>
    <col min="4359" max="4359" width="12.85546875" style="157" customWidth="1"/>
    <col min="4360" max="4361" width="12" style="157" bestFit="1" customWidth="1"/>
    <col min="4362" max="4362" width="3.42578125" style="157" customWidth="1"/>
    <col min="4363" max="4608" width="10.85546875" style="157"/>
    <col min="4609" max="4609" width="6.42578125" style="157" customWidth="1"/>
    <col min="4610" max="4610" width="1.140625" style="157" customWidth="1"/>
    <col min="4611" max="4611" width="57.85546875" style="157" bestFit="1" customWidth="1"/>
    <col min="4612" max="4614" width="12" style="157" bestFit="1" customWidth="1"/>
    <col min="4615" max="4615" width="12.85546875" style="157" customWidth="1"/>
    <col min="4616" max="4617" width="12" style="157" bestFit="1" customWidth="1"/>
    <col min="4618" max="4618" width="3.42578125" style="157" customWidth="1"/>
    <col min="4619" max="4864" width="10.85546875" style="157"/>
    <col min="4865" max="4865" width="6.42578125" style="157" customWidth="1"/>
    <col min="4866" max="4866" width="1.140625" style="157" customWidth="1"/>
    <col min="4867" max="4867" width="57.85546875" style="157" bestFit="1" customWidth="1"/>
    <col min="4868" max="4870" width="12" style="157" bestFit="1" customWidth="1"/>
    <col min="4871" max="4871" width="12.85546875" style="157" customWidth="1"/>
    <col min="4872" max="4873" width="12" style="157" bestFit="1" customWidth="1"/>
    <col min="4874" max="4874" width="3.42578125" style="157" customWidth="1"/>
    <col min="4875" max="5120" width="10.85546875" style="157"/>
    <col min="5121" max="5121" width="6.42578125" style="157" customWidth="1"/>
    <col min="5122" max="5122" width="1.140625" style="157" customWidth="1"/>
    <col min="5123" max="5123" width="57.85546875" style="157" bestFit="1" customWidth="1"/>
    <col min="5124" max="5126" width="12" style="157" bestFit="1" customWidth="1"/>
    <col min="5127" max="5127" width="12.85546875" style="157" customWidth="1"/>
    <col min="5128" max="5129" width="12" style="157" bestFit="1" customWidth="1"/>
    <col min="5130" max="5130" width="3.42578125" style="157" customWidth="1"/>
    <col min="5131" max="5376" width="10.85546875" style="157"/>
    <col min="5377" max="5377" width="6.42578125" style="157" customWidth="1"/>
    <col min="5378" max="5378" width="1.140625" style="157" customWidth="1"/>
    <col min="5379" max="5379" width="57.85546875" style="157" bestFit="1" customWidth="1"/>
    <col min="5380" max="5382" width="12" style="157" bestFit="1" customWidth="1"/>
    <col min="5383" max="5383" width="12.85546875" style="157" customWidth="1"/>
    <col min="5384" max="5385" width="12" style="157" bestFit="1" customWidth="1"/>
    <col min="5386" max="5386" width="3.42578125" style="157" customWidth="1"/>
    <col min="5387" max="5632" width="10.85546875" style="157"/>
    <col min="5633" max="5633" width="6.42578125" style="157" customWidth="1"/>
    <col min="5634" max="5634" width="1.140625" style="157" customWidth="1"/>
    <col min="5635" max="5635" width="57.85546875" style="157" bestFit="1" customWidth="1"/>
    <col min="5636" max="5638" width="12" style="157" bestFit="1" customWidth="1"/>
    <col min="5639" max="5639" width="12.85546875" style="157" customWidth="1"/>
    <col min="5640" max="5641" width="12" style="157" bestFit="1" customWidth="1"/>
    <col min="5642" max="5642" width="3.42578125" style="157" customWidth="1"/>
    <col min="5643" max="5888" width="10.85546875" style="157"/>
    <col min="5889" max="5889" width="6.42578125" style="157" customWidth="1"/>
    <col min="5890" max="5890" width="1.140625" style="157" customWidth="1"/>
    <col min="5891" max="5891" width="57.85546875" style="157" bestFit="1" customWidth="1"/>
    <col min="5892" max="5894" width="12" style="157" bestFit="1" customWidth="1"/>
    <col min="5895" max="5895" width="12.85546875" style="157" customWidth="1"/>
    <col min="5896" max="5897" width="12" style="157" bestFit="1" customWidth="1"/>
    <col min="5898" max="5898" width="3.42578125" style="157" customWidth="1"/>
    <col min="5899" max="6144" width="10.85546875" style="157"/>
    <col min="6145" max="6145" width="6.42578125" style="157" customWidth="1"/>
    <col min="6146" max="6146" width="1.140625" style="157" customWidth="1"/>
    <col min="6147" max="6147" width="57.85546875" style="157" bestFit="1" customWidth="1"/>
    <col min="6148" max="6150" width="12" style="157" bestFit="1" customWidth="1"/>
    <col min="6151" max="6151" width="12.85546875" style="157" customWidth="1"/>
    <col min="6152" max="6153" width="12" style="157" bestFit="1" customWidth="1"/>
    <col min="6154" max="6154" width="3.42578125" style="157" customWidth="1"/>
    <col min="6155" max="6400" width="10.85546875" style="157"/>
    <col min="6401" max="6401" width="6.42578125" style="157" customWidth="1"/>
    <col min="6402" max="6402" width="1.140625" style="157" customWidth="1"/>
    <col min="6403" max="6403" width="57.85546875" style="157" bestFit="1" customWidth="1"/>
    <col min="6404" max="6406" width="12" style="157" bestFit="1" customWidth="1"/>
    <col min="6407" max="6407" width="12.85546875" style="157" customWidth="1"/>
    <col min="6408" max="6409" width="12" style="157" bestFit="1" customWidth="1"/>
    <col min="6410" max="6410" width="3.42578125" style="157" customWidth="1"/>
    <col min="6411" max="6656" width="10.85546875" style="157"/>
    <col min="6657" max="6657" width="6.42578125" style="157" customWidth="1"/>
    <col min="6658" max="6658" width="1.140625" style="157" customWidth="1"/>
    <col min="6659" max="6659" width="57.85546875" style="157" bestFit="1" customWidth="1"/>
    <col min="6660" max="6662" width="12" style="157" bestFit="1" customWidth="1"/>
    <col min="6663" max="6663" width="12.85546875" style="157" customWidth="1"/>
    <col min="6664" max="6665" width="12" style="157" bestFit="1" customWidth="1"/>
    <col min="6666" max="6666" width="3.42578125" style="157" customWidth="1"/>
    <col min="6667" max="6912" width="10.85546875" style="157"/>
    <col min="6913" max="6913" width="6.42578125" style="157" customWidth="1"/>
    <col min="6914" max="6914" width="1.140625" style="157" customWidth="1"/>
    <col min="6915" max="6915" width="57.85546875" style="157" bestFit="1" customWidth="1"/>
    <col min="6916" max="6918" width="12" style="157" bestFit="1" customWidth="1"/>
    <col min="6919" max="6919" width="12.85546875" style="157" customWidth="1"/>
    <col min="6920" max="6921" width="12" style="157" bestFit="1" customWidth="1"/>
    <col min="6922" max="6922" width="3.42578125" style="157" customWidth="1"/>
    <col min="6923" max="7168" width="10.85546875" style="157"/>
    <col min="7169" max="7169" width="6.42578125" style="157" customWidth="1"/>
    <col min="7170" max="7170" width="1.140625" style="157" customWidth="1"/>
    <col min="7171" max="7171" width="57.85546875" style="157" bestFit="1" customWidth="1"/>
    <col min="7172" max="7174" width="12" style="157" bestFit="1" customWidth="1"/>
    <col min="7175" max="7175" width="12.85546875" style="157" customWidth="1"/>
    <col min="7176" max="7177" width="12" style="157" bestFit="1" customWidth="1"/>
    <col min="7178" max="7178" width="3.42578125" style="157" customWidth="1"/>
    <col min="7179" max="7424" width="10.85546875" style="157"/>
    <col min="7425" max="7425" width="6.42578125" style="157" customWidth="1"/>
    <col min="7426" max="7426" width="1.140625" style="157" customWidth="1"/>
    <col min="7427" max="7427" width="57.85546875" style="157" bestFit="1" customWidth="1"/>
    <col min="7428" max="7430" width="12" style="157" bestFit="1" customWidth="1"/>
    <col min="7431" max="7431" width="12.85546875" style="157" customWidth="1"/>
    <col min="7432" max="7433" width="12" style="157" bestFit="1" customWidth="1"/>
    <col min="7434" max="7434" width="3.42578125" style="157" customWidth="1"/>
    <col min="7435" max="7680" width="10.85546875" style="157"/>
    <col min="7681" max="7681" width="6.42578125" style="157" customWidth="1"/>
    <col min="7682" max="7682" width="1.140625" style="157" customWidth="1"/>
    <col min="7683" max="7683" width="57.85546875" style="157" bestFit="1" customWidth="1"/>
    <col min="7684" max="7686" width="12" style="157" bestFit="1" customWidth="1"/>
    <col min="7687" max="7687" width="12.85546875" style="157" customWidth="1"/>
    <col min="7688" max="7689" width="12" style="157" bestFit="1" customWidth="1"/>
    <col min="7690" max="7690" width="3.42578125" style="157" customWidth="1"/>
    <col min="7691" max="7936" width="10.85546875" style="157"/>
    <col min="7937" max="7937" width="6.42578125" style="157" customWidth="1"/>
    <col min="7938" max="7938" width="1.140625" style="157" customWidth="1"/>
    <col min="7939" max="7939" width="57.85546875" style="157" bestFit="1" customWidth="1"/>
    <col min="7940" max="7942" width="12" style="157" bestFit="1" customWidth="1"/>
    <col min="7943" max="7943" width="12.85546875" style="157" customWidth="1"/>
    <col min="7944" max="7945" width="12" style="157" bestFit="1" customWidth="1"/>
    <col min="7946" max="7946" width="3.42578125" style="157" customWidth="1"/>
    <col min="7947" max="8192" width="10.85546875" style="157"/>
    <col min="8193" max="8193" width="6.42578125" style="157" customWidth="1"/>
    <col min="8194" max="8194" width="1.140625" style="157" customWidth="1"/>
    <col min="8195" max="8195" width="57.85546875" style="157" bestFit="1" customWidth="1"/>
    <col min="8196" max="8198" width="12" style="157" bestFit="1" customWidth="1"/>
    <col min="8199" max="8199" width="12.85546875" style="157" customWidth="1"/>
    <col min="8200" max="8201" width="12" style="157" bestFit="1" customWidth="1"/>
    <col min="8202" max="8202" width="3.42578125" style="157" customWidth="1"/>
    <col min="8203" max="8448" width="10.85546875" style="157"/>
    <col min="8449" max="8449" width="6.42578125" style="157" customWidth="1"/>
    <col min="8450" max="8450" width="1.140625" style="157" customWidth="1"/>
    <col min="8451" max="8451" width="57.85546875" style="157" bestFit="1" customWidth="1"/>
    <col min="8452" max="8454" width="12" style="157" bestFit="1" customWidth="1"/>
    <col min="8455" max="8455" width="12.85546875" style="157" customWidth="1"/>
    <col min="8456" max="8457" width="12" style="157" bestFit="1" customWidth="1"/>
    <col min="8458" max="8458" width="3.42578125" style="157" customWidth="1"/>
    <col min="8459" max="8704" width="10.85546875" style="157"/>
    <col min="8705" max="8705" width="6.42578125" style="157" customWidth="1"/>
    <col min="8706" max="8706" width="1.140625" style="157" customWidth="1"/>
    <col min="8707" max="8707" width="57.85546875" style="157" bestFit="1" customWidth="1"/>
    <col min="8708" max="8710" width="12" style="157" bestFit="1" customWidth="1"/>
    <col min="8711" max="8711" width="12.85546875" style="157" customWidth="1"/>
    <col min="8712" max="8713" width="12" style="157" bestFit="1" customWidth="1"/>
    <col min="8714" max="8714" width="3.42578125" style="157" customWidth="1"/>
    <col min="8715" max="8960" width="10.85546875" style="157"/>
    <col min="8961" max="8961" width="6.42578125" style="157" customWidth="1"/>
    <col min="8962" max="8962" width="1.140625" style="157" customWidth="1"/>
    <col min="8963" max="8963" width="57.85546875" style="157" bestFit="1" customWidth="1"/>
    <col min="8964" max="8966" width="12" style="157" bestFit="1" customWidth="1"/>
    <col min="8967" max="8967" width="12.85546875" style="157" customWidth="1"/>
    <col min="8968" max="8969" width="12" style="157" bestFit="1" customWidth="1"/>
    <col min="8970" max="8970" width="3.42578125" style="157" customWidth="1"/>
    <col min="8971" max="9216" width="10.85546875" style="157"/>
    <col min="9217" max="9217" width="6.42578125" style="157" customWidth="1"/>
    <col min="9218" max="9218" width="1.140625" style="157" customWidth="1"/>
    <col min="9219" max="9219" width="57.85546875" style="157" bestFit="1" customWidth="1"/>
    <col min="9220" max="9222" width="12" style="157" bestFit="1" customWidth="1"/>
    <col min="9223" max="9223" width="12.85546875" style="157" customWidth="1"/>
    <col min="9224" max="9225" width="12" style="157" bestFit="1" customWidth="1"/>
    <col min="9226" max="9226" width="3.42578125" style="157" customWidth="1"/>
    <col min="9227" max="9472" width="10.85546875" style="157"/>
    <col min="9473" max="9473" width="6.42578125" style="157" customWidth="1"/>
    <col min="9474" max="9474" width="1.140625" style="157" customWidth="1"/>
    <col min="9475" max="9475" width="57.85546875" style="157" bestFit="1" customWidth="1"/>
    <col min="9476" max="9478" width="12" style="157" bestFit="1" customWidth="1"/>
    <col min="9479" max="9479" width="12.85546875" style="157" customWidth="1"/>
    <col min="9480" max="9481" width="12" style="157" bestFit="1" customWidth="1"/>
    <col min="9482" max="9482" width="3.42578125" style="157" customWidth="1"/>
    <col min="9483" max="9728" width="10.85546875" style="157"/>
    <col min="9729" max="9729" width="6.42578125" style="157" customWidth="1"/>
    <col min="9730" max="9730" width="1.140625" style="157" customWidth="1"/>
    <col min="9731" max="9731" width="57.85546875" style="157" bestFit="1" customWidth="1"/>
    <col min="9732" max="9734" width="12" style="157" bestFit="1" customWidth="1"/>
    <col min="9735" max="9735" width="12.85546875" style="157" customWidth="1"/>
    <col min="9736" max="9737" width="12" style="157" bestFit="1" customWidth="1"/>
    <col min="9738" max="9738" width="3.42578125" style="157" customWidth="1"/>
    <col min="9739" max="9984" width="10.85546875" style="157"/>
    <col min="9985" max="9985" width="6.42578125" style="157" customWidth="1"/>
    <col min="9986" max="9986" width="1.140625" style="157" customWidth="1"/>
    <col min="9987" max="9987" width="57.85546875" style="157" bestFit="1" customWidth="1"/>
    <col min="9988" max="9990" width="12" style="157" bestFit="1" customWidth="1"/>
    <col min="9991" max="9991" width="12.85546875" style="157" customWidth="1"/>
    <col min="9992" max="9993" width="12" style="157" bestFit="1" customWidth="1"/>
    <col min="9994" max="9994" width="3.42578125" style="157" customWidth="1"/>
    <col min="9995" max="10240" width="10.85546875" style="157"/>
    <col min="10241" max="10241" width="6.42578125" style="157" customWidth="1"/>
    <col min="10242" max="10242" width="1.140625" style="157" customWidth="1"/>
    <col min="10243" max="10243" width="57.85546875" style="157" bestFit="1" customWidth="1"/>
    <col min="10244" max="10246" width="12" style="157" bestFit="1" customWidth="1"/>
    <col min="10247" max="10247" width="12.85546875" style="157" customWidth="1"/>
    <col min="10248" max="10249" width="12" style="157" bestFit="1" customWidth="1"/>
    <col min="10250" max="10250" width="3.42578125" style="157" customWidth="1"/>
    <col min="10251" max="10496" width="10.85546875" style="157"/>
    <col min="10497" max="10497" width="6.42578125" style="157" customWidth="1"/>
    <col min="10498" max="10498" width="1.140625" style="157" customWidth="1"/>
    <col min="10499" max="10499" width="57.85546875" style="157" bestFit="1" customWidth="1"/>
    <col min="10500" max="10502" width="12" style="157" bestFit="1" customWidth="1"/>
    <col min="10503" max="10503" width="12.85546875" style="157" customWidth="1"/>
    <col min="10504" max="10505" width="12" style="157" bestFit="1" customWidth="1"/>
    <col min="10506" max="10506" width="3.42578125" style="157" customWidth="1"/>
    <col min="10507" max="10752" width="10.85546875" style="157"/>
    <col min="10753" max="10753" width="6.42578125" style="157" customWidth="1"/>
    <col min="10754" max="10754" width="1.140625" style="157" customWidth="1"/>
    <col min="10755" max="10755" width="57.85546875" style="157" bestFit="1" customWidth="1"/>
    <col min="10756" max="10758" width="12" style="157" bestFit="1" customWidth="1"/>
    <col min="10759" max="10759" width="12.85546875" style="157" customWidth="1"/>
    <col min="10760" max="10761" width="12" style="157" bestFit="1" customWidth="1"/>
    <col min="10762" max="10762" width="3.42578125" style="157" customWidth="1"/>
    <col min="10763" max="11008" width="10.85546875" style="157"/>
    <col min="11009" max="11009" width="6.42578125" style="157" customWidth="1"/>
    <col min="11010" max="11010" width="1.140625" style="157" customWidth="1"/>
    <col min="11011" max="11011" width="57.85546875" style="157" bestFit="1" customWidth="1"/>
    <col min="11012" max="11014" width="12" style="157" bestFit="1" customWidth="1"/>
    <col min="11015" max="11015" width="12.85546875" style="157" customWidth="1"/>
    <col min="11016" max="11017" width="12" style="157" bestFit="1" customWidth="1"/>
    <col min="11018" max="11018" width="3.42578125" style="157" customWidth="1"/>
    <col min="11019" max="11264" width="10.85546875" style="157"/>
    <col min="11265" max="11265" width="6.42578125" style="157" customWidth="1"/>
    <col min="11266" max="11266" width="1.140625" style="157" customWidth="1"/>
    <col min="11267" max="11267" width="57.85546875" style="157" bestFit="1" customWidth="1"/>
    <col min="11268" max="11270" width="12" style="157" bestFit="1" customWidth="1"/>
    <col min="11271" max="11271" width="12.85546875" style="157" customWidth="1"/>
    <col min="11272" max="11273" width="12" style="157" bestFit="1" customWidth="1"/>
    <col min="11274" max="11274" width="3.42578125" style="157" customWidth="1"/>
    <col min="11275" max="11520" width="10.85546875" style="157"/>
    <col min="11521" max="11521" width="6.42578125" style="157" customWidth="1"/>
    <col min="11522" max="11522" width="1.140625" style="157" customWidth="1"/>
    <col min="11523" max="11523" width="57.85546875" style="157" bestFit="1" customWidth="1"/>
    <col min="11524" max="11526" width="12" style="157" bestFit="1" customWidth="1"/>
    <col min="11527" max="11527" width="12.85546875" style="157" customWidth="1"/>
    <col min="11528" max="11529" width="12" style="157" bestFit="1" customWidth="1"/>
    <col min="11530" max="11530" width="3.42578125" style="157" customWidth="1"/>
    <col min="11531" max="11776" width="10.85546875" style="157"/>
    <col min="11777" max="11777" width="6.42578125" style="157" customWidth="1"/>
    <col min="11778" max="11778" width="1.140625" style="157" customWidth="1"/>
    <col min="11779" max="11779" width="57.85546875" style="157" bestFit="1" customWidth="1"/>
    <col min="11780" max="11782" width="12" style="157" bestFit="1" customWidth="1"/>
    <col min="11783" max="11783" width="12.85546875" style="157" customWidth="1"/>
    <col min="11784" max="11785" width="12" style="157" bestFit="1" customWidth="1"/>
    <col min="11786" max="11786" width="3.42578125" style="157" customWidth="1"/>
    <col min="11787" max="12032" width="10.85546875" style="157"/>
    <col min="12033" max="12033" width="6.42578125" style="157" customWidth="1"/>
    <col min="12034" max="12034" width="1.140625" style="157" customWidth="1"/>
    <col min="12035" max="12035" width="57.85546875" style="157" bestFit="1" customWidth="1"/>
    <col min="12036" max="12038" width="12" style="157" bestFit="1" customWidth="1"/>
    <col min="12039" max="12039" width="12.85546875" style="157" customWidth="1"/>
    <col min="12040" max="12041" width="12" style="157" bestFit="1" customWidth="1"/>
    <col min="12042" max="12042" width="3.42578125" style="157" customWidth="1"/>
    <col min="12043" max="12288" width="10.85546875" style="157"/>
    <col min="12289" max="12289" width="6.42578125" style="157" customWidth="1"/>
    <col min="12290" max="12290" width="1.140625" style="157" customWidth="1"/>
    <col min="12291" max="12291" width="57.85546875" style="157" bestFit="1" customWidth="1"/>
    <col min="12292" max="12294" width="12" style="157" bestFit="1" customWidth="1"/>
    <col min="12295" max="12295" width="12.85546875" style="157" customWidth="1"/>
    <col min="12296" max="12297" width="12" style="157" bestFit="1" customWidth="1"/>
    <col min="12298" max="12298" width="3.42578125" style="157" customWidth="1"/>
    <col min="12299" max="12544" width="10.85546875" style="157"/>
    <col min="12545" max="12545" width="6.42578125" style="157" customWidth="1"/>
    <col min="12546" max="12546" width="1.140625" style="157" customWidth="1"/>
    <col min="12547" max="12547" width="57.85546875" style="157" bestFit="1" customWidth="1"/>
    <col min="12548" max="12550" width="12" style="157" bestFit="1" customWidth="1"/>
    <col min="12551" max="12551" width="12.85546875" style="157" customWidth="1"/>
    <col min="12552" max="12553" width="12" style="157" bestFit="1" customWidth="1"/>
    <col min="12554" max="12554" width="3.42578125" style="157" customWidth="1"/>
    <col min="12555" max="12800" width="10.85546875" style="157"/>
    <col min="12801" max="12801" width="6.42578125" style="157" customWidth="1"/>
    <col min="12802" max="12802" width="1.140625" style="157" customWidth="1"/>
    <col min="12803" max="12803" width="57.85546875" style="157" bestFit="1" customWidth="1"/>
    <col min="12804" max="12806" width="12" style="157" bestFit="1" customWidth="1"/>
    <col min="12807" max="12807" width="12.85546875" style="157" customWidth="1"/>
    <col min="12808" max="12809" width="12" style="157" bestFit="1" customWidth="1"/>
    <col min="12810" max="12810" width="3.42578125" style="157" customWidth="1"/>
    <col min="12811" max="13056" width="10.85546875" style="157"/>
    <col min="13057" max="13057" width="6.42578125" style="157" customWidth="1"/>
    <col min="13058" max="13058" width="1.140625" style="157" customWidth="1"/>
    <col min="13059" max="13059" width="57.85546875" style="157" bestFit="1" customWidth="1"/>
    <col min="13060" max="13062" width="12" style="157" bestFit="1" customWidth="1"/>
    <col min="13063" max="13063" width="12.85546875" style="157" customWidth="1"/>
    <col min="13064" max="13065" width="12" style="157" bestFit="1" customWidth="1"/>
    <col min="13066" max="13066" width="3.42578125" style="157" customWidth="1"/>
    <col min="13067" max="13312" width="10.85546875" style="157"/>
    <col min="13313" max="13313" width="6.42578125" style="157" customWidth="1"/>
    <col min="13314" max="13314" width="1.140625" style="157" customWidth="1"/>
    <col min="13315" max="13315" width="57.85546875" style="157" bestFit="1" customWidth="1"/>
    <col min="13316" max="13318" width="12" style="157" bestFit="1" customWidth="1"/>
    <col min="13319" max="13319" width="12.85546875" style="157" customWidth="1"/>
    <col min="13320" max="13321" width="12" style="157" bestFit="1" customWidth="1"/>
    <col min="13322" max="13322" width="3.42578125" style="157" customWidth="1"/>
    <col min="13323" max="13568" width="10.85546875" style="157"/>
    <col min="13569" max="13569" width="6.42578125" style="157" customWidth="1"/>
    <col min="13570" max="13570" width="1.140625" style="157" customWidth="1"/>
    <col min="13571" max="13571" width="57.85546875" style="157" bestFit="1" customWidth="1"/>
    <col min="13572" max="13574" width="12" style="157" bestFit="1" customWidth="1"/>
    <col min="13575" max="13575" width="12.85546875" style="157" customWidth="1"/>
    <col min="13576" max="13577" width="12" style="157" bestFit="1" customWidth="1"/>
    <col min="13578" max="13578" width="3.42578125" style="157" customWidth="1"/>
    <col min="13579" max="13824" width="10.85546875" style="157"/>
    <col min="13825" max="13825" width="6.42578125" style="157" customWidth="1"/>
    <col min="13826" max="13826" width="1.140625" style="157" customWidth="1"/>
    <col min="13827" max="13827" width="57.85546875" style="157" bestFit="1" customWidth="1"/>
    <col min="13828" max="13830" width="12" style="157" bestFit="1" customWidth="1"/>
    <col min="13831" max="13831" width="12.85546875" style="157" customWidth="1"/>
    <col min="13832" max="13833" width="12" style="157" bestFit="1" customWidth="1"/>
    <col min="13834" max="13834" width="3.42578125" style="157" customWidth="1"/>
    <col min="13835" max="14080" width="10.85546875" style="157"/>
    <col min="14081" max="14081" width="6.42578125" style="157" customWidth="1"/>
    <col min="14082" max="14082" width="1.140625" style="157" customWidth="1"/>
    <col min="14083" max="14083" width="57.85546875" style="157" bestFit="1" customWidth="1"/>
    <col min="14084" max="14086" width="12" style="157" bestFit="1" customWidth="1"/>
    <col min="14087" max="14087" width="12.85546875" style="157" customWidth="1"/>
    <col min="14088" max="14089" width="12" style="157" bestFit="1" customWidth="1"/>
    <col min="14090" max="14090" width="3.42578125" style="157" customWidth="1"/>
    <col min="14091" max="14336" width="10.85546875" style="157"/>
    <col min="14337" max="14337" width="6.42578125" style="157" customWidth="1"/>
    <col min="14338" max="14338" width="1.140625" style="157" customWidth="1"/>
    <col min="14339" max="14339" width="57.85546875" style="157" bestFit="1" customWidth="1"/>
    <col min="14340" max="14342" width="12" style="157" bestFit="1" customWidth="1"/>
    <col min="14343" max="14343" width="12.85546875" style="157" customWidth="1"/>
    <col min="14344" max="14345" width="12" style="157" bestFit="1" customWidth="1"/>
    <col min="14346" max="14346" width="3.42578125" style="157" customWidth="1"/>
    <col min="14347" max="14592" width="10.85546875" style="157"/>
    <col min="14593" max="14593" width="6.42578125" style="157" customWidth="1"/>
    <col min="14594" max="14594" width="1.140625" style="157" customWidth="1"/>
    <col min="14595" max="14595" width="57.85546875" style="157" bestFit="1" customWidth="1"/>
    <col min="14596" max="14598" width="12" style="157" bestFit="1" customWidth="1"/>
    <col min="14599" max="14599" width="12.85546875" style="157" customWidth="1"/>
    <col min="14600" max="14601" width="12" style="157" bestFit="1" customWidth="1"/>
    <col min="14602" max="14602" width="3.42578125" style="157" customWidth="1"/>
    <col min="14603" max="14848" width="10.85546875" style="157"/>
    <col min="14849" max="14849" width="6.42578125" style="157" customWidth="1"/>
    <col min="14850" max="14850" width="1.140625" style="157" customWidth="1"/>
    <col min="14851" max="14851" width="57.85546875" style="157" bestFit="1" customWidth="1"/>
    <col min="14852" max="14854" width="12" style="157" bestFit="1" customWidth="1"/>
    <col min="14855" max="14855" width="12.85546875" style="157" customWidth="1"/>
    <col min="14856" max="14857" width="12" style="157" bestFit="1" customWidth="1"/>
    <col min="14858" max="14858" width="3.42578125" style="157" customWidth="1"/>
    <col min="14859" max="15104" width="10.85546875" style="157"/>
    <col min="15105" max="15105" width="6.42578125" style="157" customWidth="1"/>
    <col min="15106" max="15106" width="1.140625" style="157" customWidth="1"/>
    <col min="15107" max="15107" width="57.85546875" style="157" bestFit="1" customWidth="1"/>
    <col min="15108" max="15110" width="12" style="157" bestFit="1" customWidth="1"/>
    <col min="15111" max="15111" width="12.85546875" style="157" customWidth="1"/>
    <col min="15112" max="15113" width="12" style="157" bestFit="1" customWidth="1"/>
    <col min="15114" max="15114" width="3.42578125" style="157" customWidth="1"/>
    <col min="15115" max="15360" width="10.85546875" style="157"/>
    <col min="15361" max="15361" width="6.42578125" style="157" customWidth="1"/>
    <col min="15362" max="15362" width="1.140625" style="157" customWidth="1"/>
    <col min="15363" max="15363" width="57.85546875" style="157" bestFit="1" customWidth="1"/>
    <col min="15364" max="15366" width="12" style="157" bestFit="1" customWidth="1"/>
    <col min="15367" max="15367" width="12.85546875" style="157" customWidth="1"/>
    <col min="15368" max="15369" width="12" style="157" bestFit="1" customWidth="1"/>
    <col min="15370" max="15370" width="3.42578125" style="157" customWidth="1"/>
    <col min="15371" max="15616" width="10.85546875" style="157"/>
    <col min="15617" max="15617" width="6.42578125" style="157" customWidth="1"/>
    <col min="15618" max="15618" width="1.140625" style="157" customWidth="1"/>
    <col min="15619" max="15619" width="57.85546875" style="157" bestFit="1" customWidth="1"/>
    <col min="15620" max="15622" width="12" style="157" bestFit="1" customWidth="1"/>
    <col min="15623" max="15623" width="12.85546875" style="157" customWidth="1"/>
    <col min="15624" max="15625" width="12" style="157" bestFit="1" customWidth="1"/>
    <col min="15626" max="15626" width="3.42578125" style="157" customWidth="1"/>
    <col min="15627" max="15872" width="10.85546875" style="157"/>
    <col min="15873" max="15873" width="6.42578125" style="157" customWidth="1"/>
    <col min="15874" max="15874" width="1.140625" style="157" customWidth="1"/>
    <col min="15875" max="15875" width="57.85546875" style="157" bestFit="1" customWidth="1"/>
    <col min="15876" max="15878" width="12" style="157" bestFit="1" customWidth="1"/>
    <col min="15879" max="15879" width="12.85546875" style="157" customWidth="1"/>
    <col min="15880" max="15881" width="12" style="157" bestFit="1" customWidth="1"/>
    <col min="15882" max="15882" width="3.42578125" style="157" customWidth="1"/>
    <col min="15883" max="16128" width="10.85546875" style="157"/>
    <col min="16129" max="16129" width="6.42578125" style="157" customWidth="1"/>
    <col min="16130" max="16130" width="1.140625" style="157" customWidth="1"/>
    <col min="16131" max="16131" width="57.85546875" style="157" bestFit="1" customWidth="1"/>
    <col min="16132" max="16134" width="12" style="157" bestFit="1" customWidth="1"/>
    <col min="16135" max="16135" width="12.85546875" style="157" customWidth="1"/>
    <col min="16136" max="16137" width="12" style="157" bestFit="1" customWidth="1"/>
    <col min="16138" max="16138" width="3.42578125" style="157" customWidth="1"/>
    <col min="16139" max="16384" width="10.85546875" style="157"/>
  </cols>
  <sheetData>
    <row r="1" spans="1:12" ht="18.75" x14ac:dyDescent="0.3">
      <c r="A1" s="1"/>
      <c r="B1" s="1"/>
      <c r="C1" s="2" t="s">
        <v>180</v>
      </c>
      <c r="D1" s="1"/>
      <c r="E1" s="1"/>
      <c r="F1" s="1"/>
      <c r="G1" s="1"/>
      <c r="H1" s="1"/>
      <c r="I1" s="1"/>
    </row>
    <row r="2" spans="1:12" s="158" customFormat="1" ht="12.75" x14ac:dyDescent="0.2">
      <c r="J2" s="3"/>
      <c r="K2" s="161"/>
    </row>
    <row r="3" spans="1:12" s="158" customFormat="1" ht="12.75" x14ac:dyDescent="0.2">
      <c r="D3" s="189" t="s">
        <v>182</v>
      </c>
      <c r="E3" s="190"/>
      <c r="F3" s="185" t="s">
        <v>143</v>
      </c>
      <c r="G3" s="186"/>
      <c r="H3" s="189" t="s">
        <v>181</v>
      </c>
      <c r="I3" s="190"/>
      <c r="J3" s="5"/>
      <c r="K3" s="161"/>
    </row>
    <row r="4" spans="1:12" s="158" customFormat="1" ht="12.75" x14ac:dyDescent="0.2">
      <c r="D4" s="6" t="s">
        <v>0</v>
      </c>
      <c r="E4" s="6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8"/>
      <c r="K4" s="161"/>
    </row>
    <row r="5" spans="1:12" s="158" customFormat="1" ht="12.75" x14ac:dyDescent="0.2">
      <c r="A5" s="9"/>
      <c r="B5" s="9"/>
      <c r="C5" s="10" t="s">
        <v>2</v>
      </c>
      <c r="D5" s="11"/>
      <c r="E5" s="11"/>
      <c r="F5" s="118"/>
      <c r="G5" s="118"/>
      <c r="H5" s="118"/>
      <c r="I5" s="118"/>
      <c r="J5" s="104"/>
      <c r="K5" s="161"/>
    </row>
    <row r="6" spans="1:12" s="158" customFormat="1" ht="12.75" x14ac:dyDescent="0.2">
      <c r="A6" s="12">
        <v>30010</v>
      </c>
      <c r="B6" s="12"/>
      <c r="C6" s="158" t="s">
        <v>3</v>
      </c>
      <c r="D6" s="15">
        <v>10105</v>
      </c>
      <c r="E6" s="13"/>
      <c r="F6" s="15">
        <v>10000</v>
      </c>
      <c r="G6" s="15"/>
      <c r="H6" s="15">
        <v>10000</v>
      </c>
      <c r="I6" s="15"/>
      <c r="J6" s="104"/>
      <c r="K6" s="161" t="s">
        <v>158</v>
      </c>
    </row>
    <row r="7" spans="1:12" s="158" customFormat="1" ht="12.75" x14ac:dyDescent="0.2">
      <c r="A7" s="12">
        <v>30110</v>
      </c>
      <c r="B7" s="12"/>
      <c r="C7" s="158" t="s">
        <v>4</v>
      </c>
      <c r="D7" s="15">
        <v>11446.05</v>
      </c>
      <c r="E7" s="13"/>
      <c r="F7" s="15">
        <v>11000</v>
      </c>
      <c r="G7" s="15"/>
      <c r="H7" s="15">
        <v>11000</v>
      </c>
      <c r="I7" s="15"/>
      <c r="J7" s="104"/>
      <c r="K7" s="161"/>
    </row>
    <row r="8" spans="1:12" s="158" customFormat="1" ht="12.75" x14ac:dyDescent="0.2">
      <c r="A8" s="12">
        <v>30120</v>
      </c>
      <c r="B8" s="12"/>
      <c r="C8" s="158" t="s">
        <v>5</v>
      </c>
      <c r="D8" s="15">
        <v>5454</v>
      </c>
      <c r="E8" s="13"/>
      <c r="F8" s="15">
        <v>5450</v>
      </c>
      <c r="G8" s="15"/>
      <c r="H8" s="15">
        <v>5454</v>
      </c>
      <c r="I8" s="15"/>
      <c r="J8" s="104"/>
      <c r="K8" s="161"/>
    </row>
    <row r="9" spans="1:12" s="158" customFormat="1" ht="13.35" customHeight="1" x14ac:dyDescent="0.2">
      <c r="A9" s="12">
        <v>30190</v>
      </c>
      <c r="B9" s="12"/>
      <c r="C9" s="14" t="s">
        <v>137</v>
      </c>
      <c r="D9" s="148">
        <v>2721.2</v>
      </c>
      <c r="E9" s="13"/>
      <c r="F9" s="15">
        <v>2750</v>
      </c>
      <c r="G9" s="15"/>
      <c r="H9" s="15">
        <v>2750</v>
      </c>
      <c r="I9" s="15"/>
      <c r="J9" s="104"/>
      <c r="K9" s="161" t="s">
        <v>141</v>
      </c>
    </row>
    <row r="10" spans="1:12" s="158" customFormat="1" ht="24" x14ac:dyDescent="0.2">
      <c r="A10" s="12">
        <v>30230</v>
      </c>
      <c r="B10" s="12"/>
      <c r="C10" s="14" t="s">
        <v>125</v>
      </c>
      <c r="D10" s="148">
        <v>30606.9</v>
      </c>
      <c r="E10" s="13"/>
      <c r="F10" s="15">
        <v>32350</v>
      </c>
      <c r="G10" s="15"/>
      <c r="H10" s="15">
        <v>28500</v>
      </c>
      <c r="I10" s="15"/>
      <c r="J10" s="104"/>
      <c r="K10" s="161" t="s">
        <v>149</v>
      </c>
      <c r="L10" s="167" t="s">
        <v>183</v>
      </c>
    </row>
    <row r="11" spans="1:12" s="158" customFormat="1" ht="12.75" x14ac:dyDescent="0.2">
      <c r="A11" s="12">
        <v>30240</v>
      </c>
      <c r="B11" s="12"/>
      <c r="C11" s="158" t="s">
        <v>6</v>
      </c>
      <c r="D11" s="15">
        <v>11094.2</v>
      </c>
      <c r="E11" s="13"/>
      <c r="F11" s="15">
        <v>11000</v>
      </c>
      <c r="G11" s="15"/>
      <c r="H11" s="15">
        <v>11100</v>
      </c>
      <c r="I11" s="15"/>
      <c r="J11" s="104"/>
      <c r="K11" s="161"/>
    </row>
    <row r="12" spans="1:12" s="158" customFormat="1" ht="12.75" x14ac:dyDescent="0.2">
      <c r="A12" s="12">
        <v>30249</v>
      </c>
      <c r="B12" s="12"/>
      <c r="C12" s="158" t="s">
        <v>7</v>
      </c>
      <c r="D12" s="15">
        <v>600</v>
      </c>
      <c r="E12" s="13"/>
      <c r="F12" s="15">
        <v>500</v>
      </c>
      <c r="G12" s="15"/>
      <c r="H12" s="15">
        <v>600</v>
      </c>
      <c r="I12" s="15"/>
      <c r="J12" s="104"/>
      <c r="K12" s="162" t="s">
        <v>151</v>
      </c>
    </row>
    <row r="13" spans="1:12" s="158" customFormat="1" ht="12.75" x14ac:dyDescent="0.2">
      <c r="A13" s="16">
        <v>30260</v>
      </c>
      <c r="B13" s="12"/>
      <c r="C13" s="14" t="s">
        <v>127</v>
      </c>
      <c r="D13" s="15">
        <v>16769.2</v>
      </c>
      <c r="E13" s="13"/>
      <c r="F13" s="15">
        <v>17840</v>
      </c>
      <c r="G13" s="15"/>
      <c r="H13" s="15">
        <v>17840</v>
      </c>
      <c r="I13" s="15"/>
      <c r="J13" s="104"/>
      <c r="K13" s="161"/>
    </row>
    <row r="14" spans="1:12" s="158" customFormat="1" ht="12.75" x14ac:dyDescent="0.2">
      <c r="A14" s="12">
        <v>30310</v>
      </c>
      <c r="B14" s="12"/>
      <c r="C14" s="158" t="s">
        <v>8</v>
      </c>
      <c r="D14" s="15">
        <v>1336</v>
      </c>
      <c r="E14" s="13"/>
      <c r="F14" s="15">
        <v>1500</v>
      </c>
      <c r="G14" s="15"/>
      <c r="H14" s="15">
        <v>1500</v>
      </c>
      <c r="I14" s="15"/>
      <c r="J14" s="104"/>
      <c r="K14" s="161"/>
    </row>
    <row r="15" spans="1:12" s="158" customFormat="1" ht="12.75" x14ac:dyDescent="0.2">
      <c r="A15" s="12">
        <v>30320</v>
      </c>
      <c r="B15" s="12"/>
      <c r="C15" s="158" t="s">
        <v>9</v>
      </c>
      <c r="D15" s="148">
        <v>0</v>
      </c>
      <c r="E15" s="13"/>
      <c r="F15" s="15">
        <v>500</v>
      </c>
      <c r="G15" s="15"/>
      <c r="H15" s="15">
        <v>500</v>
      </c>
      <c r="I15" s="15"/>
      <c r="J15" s="104"/>
      <c r="K15" s="161" t="s">
        <v>152</v>
      </c>
    </row>
    <row r="16" spans="1:12" s="158" customFormat="1" ht="12.75" x14ac:dyDescent="0.2">
      <c r="A16" s="12">
        <v>30400</v>
      </c>
      <c r="B16" s="12"/>
      <c r="C16" s="158" t="s">
        <v>10</v>
      </c>
      <c r="D16" s="15">
        <v>12000</v>
      </c>
      <c r="E16" s="13"/>
      <c r="F16" s="15">
        <v>12000</v>
      </c>
      <c r="G16" s="15"/>
      <c r="H16" s="15">
        <v>12000</v>
      </c>
      <c r="I16" s="15"/>
      <c r="J16" s="14"/>
      <c r="K16" s="161"/>
    </row>
    <row r="17" spans="1:12" s="158" customFormat="1" x14ac:dyDescent="0.2">
      <c r="A17" s="16">
        <v>30500</v>
      </c>
      <c r="B17" s="16"/>
      <c r="C17" s="158" t="s">
        <v>11</v>
      </c>
      <c r="D17" s="15">
        <v>6741.7</v>
      </c>
      <c r="E17" s="17"/>
      <c r="F17" s="15">
        <v>7000</v>
      </c>
      <c r="G17" s="15"/>
      <c r="H17" s="15">
        <v>6800</v>
      </c>
      <c r="I17" s="15"/>
      <c r="J17" s="117"/>
      <c r="K17" s="161"/>
    </row>
    <row r="18" spans="1:12" s="158" customFormat="1" ht="12.75" x14ac:dyDescent="0.2">
      <c r="A18" s="16">
        <v>30520</v>
      </c>
      <c r="B18" s="16"/>
      <c r="C18" s="158" t="s">
        <v>136</v>
      </c>
      <c r="D18" s="15">
        <v>2020.15</v>
      </c>
      <c r="E18" s="17"/>
      <c r="F18" s="15">
        <v>1800</v>
      </c>
      <c r="G18" s="15"/>
      <c r="H18" s="15">
        <v>1800</v>
      </c>
      <c r="I18" s="15"/>
      <c r="J18" s="104"/>
      <c r="K18" s="161" t="s">
        <v>153</v>
      </c>
    </row>
    <row r="19" spans="1:12" s="158" customFormat="1" ht="12.75" x14ac:dyDescent="0.2">
      <c r="A19" s="16">
        <v>30530</v>
      </c>
      <c r="B19" s="16"/>
      <c r="C19" s="158" t="s">
        <v>12</v>
      </c>
      <c r="D19" s="15">
        <v>297.39999999999998</v>
      </c>
      <c r="E19" s="17"/>
      <c r="F19" s="15">
        <v>400</v>
      </c>
      <c r="G19" s="15"/>
      <c r="H19" s="15">
        <v>400</v>
      </c>
      <c r="I19" s="15"/>
      <c r="J19" s="104"/>
      <c r="K19" s="161"/>
    </row>
    <row r="20" spans="1:12" s="158" customFormat="1" ht="12.75" x14ac:dyDescent="0.2">
      <c r="A20" s="12">
        <v>30550</v>
      </c>
      <c r="B20" s="12"/>
      <c r="C20" s="158" t="s">
        <v>13</v>
      </c>
      <c r="D20" s="15">
        <v>1257.5</v>
      </c>
      <c r="E20" s="13"/>
      <c r="F20" s="15">
        <v>1400</v>
      </c>
      <c r="G20" s="15"/>
      <c r="H20" s="15">
        <v>1300</v>
      </c>
      <c r="I20" s="15"/>
      <c r="J20" s="104"/>
      <c r="K20" s="161"/>
    </row>
    <row r="21" spans="1:12" s="158" customFormat="1" x14ac:dyDescent="0.2">
      <c r="A21" s="16">
        <v>30700</v>
      </c>
      <c r="B21" s="16"/>
      <c r="C21" s="14" t="s">
        <v>135</v>
      </c>
      <c r="D21" s="15">
        <v>177564.1</v>
      </c>
      <c r="E21" s="17"/>
      <c r="F21" s="15">
        <v>181744.5</v>
      </c>
      <c r="G21" s="15"/>
      <c r="H21" s="15">
        <v>184760</v>
      </c>
      <c r="I21" s="15"/>
      <c r="J21" s="117"/>
      <c r="K21" s="161" t="s">
        <v>110</v>
      </c>
      <c r="L21" s="167" t="s">
        <v>184</v>
      </c>
    </row>
    <row r="22" spans="1:12" s="158" customFormat="1" x14ac:dyDescent="0.2">
      <c r="A22" s="16">
        <v>30800</v>
      </c>
      <c r="B22" s="16"/>
      <c r="C22" s="14" t="s">
        <v>14</v>
      </c>
      <c r="D22" s="15"/>
      <c r="E22" s="17"/>
      <c r="F22" s="15"/>
      <c r="G22" s="15"/>
      <c r="H22" s="15"/>
      <c r="I22" s="15"/>
      <c r="J22" s="117"/>
      <c r="K22" s="161"/>
    </row>
    <row r="23" spans="1:12" s="158" customFormat="1" ht="12.75" x14ac:dyDescent="0.2">
      <c r="A23" s="12">
        <v>3090</v>
      </c>
      <c r="B23" s="12"/>
      <c r="C23" s="14" t="s">
        <v>15</v>
      </c>
      <c r="D23" s="130">
        <v>3456.3</v>
      </c>
      <c r="E23" s="13"/>
      <c r="F23" s="15">
        <v>3000</v>
      </c>
      <c r="G23" s="15"/>
      <c r="H23" s="15">
        <v>3000</v>
      </c>
      <c r="I23" s="15"/>
      <c r="J23" s="104"/>
      <c r="K23" s="161"/>
    </row>
    <row r="24" spans="1:12" s="158" customFormat="1" ht="13.5" thickBot="1" x14ac:dyDescent="0.25">
      <c r="A24" s="18">
        <v>30</v>
      </c>
      <c r="B24" s="18"/>
      <c r="C24" s="18" t="s">
        <v>16</v>
      </c>
      <c r="D24" s="19">
        <f>SUM(D6:D23)</f>
        <v>293469.7</v>
      </c>
      <c r="E24" s="19">
        <f>SUM(E6:E23)</f>
        <v>0</v>
      </c>
      <c r="F24" s="19">
        <f>SUM(F6:F23)</f>
        <v>300234.5</v>
      </c>
      <c r="G24" s="19"/>
      <c r="H24" s="52">
        <f>SUM(H6:H23)</f>
        <v>299304</v>
      </c>
      <c r="I24" s="52"/>
      <c r="J24" s="104"/>
      <c r="K24" s="163"/>
    </row>
    <row r="25" spans="1:12" s="158" customFormat="1" ht="15.75" thickTop="1" x14ac:dyDescent="0.2">
      <c r="A25" s="20"/>
      <c r="B25" s="20"/>
      <c r="C25" s="18"/>
      <c r="D25" s="21"/>
      <c r="E25" s="21"/>
      <c r="F25" s="22"/>
      <c r="H25" s="134"/>
      <c r="I25" s="49"/>
      <c r="J25" s="104"/>
      <c r="K25" s="161"/>
    </row>
    <row r="26" spans="1:12" s="158" customFormat="1" ht="336" customHeight="1" x14ac:dyDescent="0.2">
      <c r="A26" s="20"/>
      <c r="B26" s="20"/>
      <c r="C26" s="18"/>
      <c r="D26" s="21"/>
      <c r="E26" s="21"/>
      <c r="F26" s="22"/>
      <c r="H26" s="134"/>
      <c r="I26" s="49"/>
      <c r="J26" s="104"/>
      <c r="K26" s="161"/>
    </row>
    <row r="27" spans="1:12" s="158" customFormat="1" ht="12.75" x14ac:dyDescent="0.2">
      <c r="A27" s="12"/>
      <c r="B27" s="12"/>
      <c r="C27" s="10" t="s">
        <v>17</v>
      </c>
      <c r="D27" s="189" t="s">
        <v>182</v>
      </c>
      <c r="E27" s="190"/>
      <c r="F27" s="189" t="s">
        <v>143</v>
      </c>
      <c r="G27" s="190"/>
      <c r="H27" s="189" t="s">
        <v>181</v>
      </c>
      <c r="I27" s="190"/>
      <c r="J27" s="123"/>
      <c r="K27" s="161"/>
    </row>
    <row r="28" spans="1:12" s="158" customFormat="1" ht="12.75" x14ac:dyDescent="0.2">
      <c r="A28" s="12">
        <v>31000</v>
      </c>
      <c r="B28" s="12"/>
      <c r="C28" s="158" t="s">
        <v>18</v>
      </c>
      <c r="D28" s="149">
        <v>2197.4</v>
      </c>
      <c r="E28" s="11"/>
      <c r="F28" s="111">
        <v>1400</v>
      </c>
      <c r="G28" s="118"/>
      <c r="H28" s="111">
        <v>2000</v>
      </c>
      <c r="I28" s="118"/>
      <c r="J28" s="104"/>
      <c r="K28" s="168"/>
    </row>
    <row r="29" spans="1:12" s="158" customFormat="1" ht="12.75" x14ac:dyDescent="0.2">
      <c r="A29" s="12">
        <v>31010</v>
      </c>
      <c r="B29" s="12"/>
      <c r="C29" s="158" t="s">
        <v>111</v>
      </c>
      <c r="D29" s="148">
        <v>565.70000000000005</v>
      </c>
      <c r="E29" s="13"/>
      <c r="F29" s="111">
        <v>350</v>
      </c>
      <c r="G29" s="15"/>
      <c r="H29" s="111">
        <v>500</v>
      </c>
      <c r="I29" s="15"/>
      <c r="J29" s="104"/>
      <c r="K29" s="161"/>
    </row>
    <row r="30" spans="1:12" s="158" customFormat="1" ht="12.75" x14ac:dyDescent="0.2">
      <c r="A30" s="12">
        <v>31011</v>
      </c>
      <c r="B30" s="12"/>
      <c r="C30" s="14" t="s">
        <v>128</v>
      </c>
      <c r="D30" s="148">
        <v>172.5</v>
      </c>
      <c r="E30" s="15"/>
      <c r="F30" s="111">
        <v>250</v>
      </c>
      <c r="G30" s="15"/>
      <c r="H30" s="111">
        <v>250</v>
      </c>
      <c r="I30" s="15"/>
      <c r="J30" s="104"/>
      <c r="K30" s="161"/>
    </row>
    <row r="31" spans="1:12" s="158" customFormat="1" ht="12.75" x14ac:dyDescent="0.2">
      <c r="A31" s="12">
        <v>31021</v>
      </c>
      <c r="B31" s="12"/>
      <c r="C31" s="158" t="s">
        <v>112</v>
      </c>
      <c r="D31" s="15">
        <v>2419.5500000000002</v>
      </c>
      <c r="E31" s="13"/>
      <c r="F31" s="111">
        <v>2800</v>
      </c>
      <c r="G31" s="15"/>
      <c r="H31" s="111">
        <v>2800</v>
      </c>
      <c r="I31" s="15"/>
      <c r="J31" s="104"/>
      <c r="K31" s="161" t="s">
        <v>138</v>
      </c>
    </row>
    <row r="32" spans="1:12" s="158" customFormat="1" ht="12.75" x14ac:dyDescent="0.2">
      <c r="A32" s="12">
        <v>31022</v>
      </c>
      <c r="B32" s="12"/>
      <c r="C32" s="14" t="s">
        <v>19</v>
      </c>
      <c r="D32" s="15">
        <v>8361</v>
      </c>
      <c r="E32" s="13"/>
      <c r="F32" s="111">
        <v>8600</v>
      </c>
      <c r="G32" s="15"/>
      <c r="H32" s="111">
        <v>8520</v>
      </c>
      <c r="I32" s="15"/>
      <c r="J32" s="104"/>
      <c r="K32" s="168" t="s">
        <v>185</v>
      </c>
    </row>
    <row r="33" spans="1:11" s="158" customFormat="1" ht="12.75" x14ac:dyDescent="0.2">
      <c r="A33" s="12">
        <v>31031</v>
      </c>
      <c r="B33" s="12"/>
      <c r="C33" s="158" t="s">
        <v>129</v>
      </c>
      <c r="D33" s="15">
        <v>1309.4000000000001</v>
      </c>
      <c r="E33" s="13"/>
      <c r="F33" s="111">
        <v>1200</v>
      </c>
      <c r="G33" s="15"/>
      <c r="H33" s="111">
        <v>1200</v>
      </c>
      <c r="I33" s="15"/>
      <c r="J33" s="104"/>
      <c r="K33" s="161"/>
    </row>
    <row r="34" spans="1:11" s="158" customFormat="1" ht="12.75" x14ac:dyDescent="0.2">
      <c r="A34" s="16">
        <v>31090</v>
      </c>
      <c r="B34" s="12"/>
      <c r="C34" s="158" t="s">
        <v>121</v>
      </c>
      <c r="D34" s="15">
        <v>103.75</v>
      </c>
      <c r="E34" s="13"/>
      <c r="F34" s="111">
        <v>200</v>
      </c>
      <c r="G34" s="15"/>
      <c r="H34" s="111">
        <v>200</v>
      </c>
      <c r="I34" s="15"/>
      <c r="J34" s="104"/>
      <c r="K34" s="161"/>
    </row>
    <row r="35" spans="1:11" s="158" customFormat="1" ht="12.75" x14ac:dyDescent="0.2">
      <c r="A35" s="16">
        <v>31100</v>
      </c>
      <c r="B35" s="12"/>
      <c r="C35" s="14" t="s">
        <v>20</v>
      </c>
      <c r="D35" s="15">
        <v>308</v>
      </c>
      <c r="E35" s="13"/>
      <c r="F35" s="111">
        <v>1000</v>
      </c>
      <c r="G35" s="15"/>
      <c r="H35" s="111">
        <v>1000</v>
      </c>
      <c r="I35" s="15"/>
      <c r="J35" s="104"/>
      <c r="K35" s="169"/>
    </row>
    <row r="36" spans="1:11" s="158" customFormat="1" ht="12.75" x14ac:dyDescent="0.2">
      <c r="A36" s="12">
        <v>31301</v>
      </c>
      <c r="B36" s="12"/>
      <c r="C36" s="158" t="s">
        <v>130</v>
      </c>
      <c r="D36" s="15">
        <v>1347.4</v>
      </c>
      <c r="E36" s="13"/>
      <c r="F36" s="111">
        <v>1400</v>
      </c>
      <c r="G36" s="15"/>
      <c r="H36" s="111">
        <v>1400</v>
      </c>
      <c r="I36" s="15"/>
      <c r="J36" s="104"/>
      <c r="K36" s="161"/>
    </row>
    <row r="37" spans="1:11" s="158" customFormat="1" ht="12.75" x14ac:dyDescent="0.2">
      <c r="A37" s="12">
        <v>31303</v>
      </c>
      <c r="B37" s="12"/>
      <c r="C37" s="158" t="s">
        <v>122</v>
      </c>
      <c r="D37" s="15">
        <v>705.45</v>
      </c>
      <c r="E37" s="13"/>
      <c r="F37" s="111">
        <v>1100</v>
      </c>
      <c r="G37" s="15"/>
      <c r="H37" s="111">
        <v>1100</v>
      </c>
      <c r="I37" s="15"/>
      <c r="J37" s="104"/>
      <c r="K37" s="161"/>
    </row>
    <row r="38" spans="1:11" s="158" customFormat="1" ht="12.75" x14ac:dyDescent="0.2">
      <c r="A38" s="16">
        <v>31340</v>
      </c>
      <c r="B38" s="16"/>
      <c r="C38" s="14" t="s">
        <v>21</v>
      </c>
      <c r="D38" s="15">
        <v>1421.4</v>
      </c>
      <c r="E38" s="13"/>
      <c r="F38" s="111">
        <v>1400</v>
      </c>
      <c r="G38" s="15"/>
      <c r="H38" s="111">
        <v>1400</v>
      </c>
      <c r="I38" s="15"/>
      <c r="J38" s="104"/>
      <c r="K38" s="161"/>
    </row>
    <row r="39" spans="1:11" s="158" customFormat="1" ht="12.75" x14ac:dyDescent="0.2">
      <c r="A39" s="12">
        <v>31370</v>
      </c>
      <c r="B39" s="12"/>
      <c r="C39" s="158" t="s">
        <v>22</v>
      </c>
      <c r="D39" s="15">
        <v>17935.400000000001</v>
      </c>
      <c r="E39" s="13"/>
      <c r="F39" s="111">
        <v>16800</v>
      </c>
      <c r="G39" s="15"/>
      <c r="H39" s="111">
        <v>17900</v>
      </c>
      <c r="I39" s="15"/>
      <c r="J39" s="104"/>
      <c r="K39" s="161"/>
    </row>
    <row r="40" spans="1:11" s="158" customFormat="1" ht="12.75" x14ac:dyDescent="0.2">
      <c r="A40" s="12">
        <v>31510</v>
      </c>
      <c r="B40" s="12"/>
      <c r="C40" s="14" t="s">
        <v>23</v>
      </c>
      <c r="D40" s="15">
        <v>10868.4</v>
      </c>
      <c r="E40" s="13"/>
      <c r="F40" s="111">
        <v>1100</v>
      </c>
      <c r="G40" s="15"/>
      <c r="H40" s="111">
        <v>1100</v>
      </c>
      <c r="I40" s="15"/>
      <c r="J40" s="104"/>
      <c r="K40" s="161"/>
    </row>
    <row r="41" spans="1:11" s="158" customFormat="1" ht="12.75" x14ac:dyDescent="0.2">
      <c r="A41" s="12">
        <v>31511</v>
      </c>
      <c r="B41" s="12"/>
      <c r="C41" s="14" t="s">
        <v>24</v>
      </c>
      <c r="D41" s="15">
        <v>344.65</v>
      </c>
      <c r="E41" s="13"/>
      <c r="F41" s="111">
        <v>700</v>
      </c>
      <c r="G41" s="15"/>
      <c r="H41" s="111">
        <v>700</v>
      </c>
      <c r="I41" s="15"/>
      <c r="J41" s="104"/>
      <c r="K41" s="161"/>
    </row>
    <row r="42" spans="1:11" s="158" customFormat="1" ht="12.75" x14ac:dyDescent="0.2">
      <c r="A42" s="12">
        <v>31512</v>
      </c>
      <c r="B42" s="12"/>
      <c r="C42" s="14" t="s">
        <v>25</v>
      </c>
      <c r="D42" s="15">
        <v>351.85</v>
      </c>
      <c r="E42" s="13"/>
      <c r="F42" s="111">
        <v>500</v>
      </c>
      <c r="G42" s="15"/>
      <c r="H42" s="111">
        <v>500</v>
      </c>
      <c r="I42" s="15"/>
      <c r="J42" s="104"/>
      <c r="K42" s="162"/>
    </row>
    <row r="43" spans="1:11" s="158" customFormat="1" ht="12.75" x14ac:dyDescent="0.2">
      <c r="A43" s="12">
        <v>31610</v>
      </c>
      <c r="B43" s="12"/>
      <c r="C43" s="158" t="s">
        <v>144</v>
      </c>
      <c r="D43" s="15">
        <v>0</v>
      </c>
      <c r="E43" s="13"/>
      <c r="F43" s="111">
        <v>500</v>
      </c>
      <c r="G43" s="15"/>
      <c r="H43" s="111"/>
      <c r="I43" s="15"/>
      <c r="J43" s="104"/>
      <c r="K43" s="164"/>
    </row>
    <row r="44" spans="1:11" s="158" customFormat="1" ht="12.75" x14ac:dyDescent="0.2">
      <c r="A44" s="12">
        <v>31701</v>
      </c>
      <c r="B44" s="12"/>
      <c r="C44" s="158" t="s">
        <v>26</v>
      </c>
      <c r="D44" s="15">
        <v>1100</v>
      </c>
      <c r="E44" s="17"/>
      <c r="F44" s="111">
        <v>1100</v>
      </c>
      <c r="G44" s="15"/>
      <c r="H44" s="111">
        <v>1100</v>
      </c>
      <c r="I44" s="15"/>
      <c r="J44" s="104"/>
      <c r="K44" s="164"/>
    </row>
    <row r="45" spans="1:11" s="158" customFormat="1" ht="12.75" x14ac:dyDescent="0.2">
      <c r="A45" s="12">
        <v>31702</v>
      </c>
      <c r="B45" s="12"/>
      <c r="C45" s="158" t="s">
        <v>27</v>
      </c>
      <c r="D45" s="15">
        <v>960.7</v>
      </c>
      <c r="E45" s="13"/>
      <c r="F45" s="111">
        <v>700</v>
      </c>
      <c r="G45" s="15"/>
      <c r="H45" s="111">
        <v>700</v>
      </c>
      <c r="I45" s="15"/>
      <c r="J45" s="104"/>
      <c r="K45" s="161" t="s">
        <v>186</v>
      </c>
    </row>
    <row r="46" spans="1:11" s="158" customFormat="1" ht="12.75" x14ac:dyDescent="0.2">
      <c r="A46" s="12">
        <v>31709</v>
      </c>
      <c r="B46" s="12"/>
      <c r="C46" s="14" t="s">
        <v>187</v>
      </c>
      <c r="D46" s="15">
        <v>451.24</v>
      </c>
      <c r="E46" s="13"/>
      <c r="F46" s="111">
        <v>100</v>
      </c>
      <c r="G46" s="15"/>
      <c r="H46" s="111">
        <v>500</v>
      </c>
      <c r="I46" s="15"/>
      <c r="J46" s="104"/>
      <c r="K46" s="161"/>
    </row>
    <row r="47" spans="1:11" s="158" customFormat="1" ht="12.75" x14ac:dyDescent="0.2">
      <c r="A47" s="12">
        <v>31710</v>
      </c>
      <c r="B47" s="12"/>
      <c r="C47" s="14" t="s">
        <v>28</v>
      </c>
      <c r="D47" s="15">
        <v>3402.6</v>
      </c>
      <c r="E47" s="13"/>
      <c r="F47" s="111">
        <v>2500</v>
      </c>
      <c r="G47" s="15"/>
      <c r="H47" s="111">
        <v>3000</v>
      </c>
      <c r="I47" s="15"/>
      <c r="J47" s="104"/>
      <c r="K47" s="161"/>
    </row>
    <row r="48" spans="1:11" s="158" customFormat="1" ht="24" x14ac:dyDescent="0.2">
      <c r="A48" s="12">
        <v>31711</v>
      </c>
      <c r="B48" s="12"/>
      <c r="C48" s="14" t="s">
        <v>29</v>
      </c>
      <c r="D48" s="148">
        <v>9024.15</v>
      </c>
      <c r="E48" s="13"/>
      <c r="F48" s="15">
        <v>8000</v>
      </c>
      <c r="G48" s="15"/>
      <c r="H48" s="15">
        <v>8000</v>
      </c>
      <c r="I48" s="15"/>
      <c r="J48" s="104"/>
      <c r="K48" s="168" t="s">
        <v>159</v>
      </c>
    </row>
    <row r="49" spans="1:11" s="158" customFormat="1" ht="12.75" x14ac:dyDescent="0.2">
      <c r="A49" s="12">
        <v>31712</v>
      </c>
      <c r="B49" s="12"/>
      <c r="C49" s="14" t="s">
        <v>30</v>
      </c>
      <c r="D49" s="15">
        <v>133.4</v>
      </c>
      <c r="E49" s="13"/>
      <c r="F49" s="111">
        <v>300</v>
      </c>
      <c r="G49" s="15"/>
      <c r="H49" s="111">
        <v>300</v>
      </c>
      <c r="I49" s="15"/>
      <c r="J49" s="104"/>
      <c r="K49" s="1"/>
    </row>
    <row r="50" spans="1:11" s="158" customFormat="1" ht="24" x14ac:dyDescent="0.2">
      <c r="A50" s="12">
        <v>31713</v>
      </c>
      <c r="B50" s="12"/>
      <c r="C50" s="14" t="s">
        <v>31</v>
      </c>
      <c r="D50" s="15">
        <v>4302.95</v>
      </c>
      <c r="E50" s="17"/>
      <c r="F50" s="111">
        <v>2500</v>
      </c>
      <c r="G50" s="15"/>
      <c r="H50" s="111">
        <v>2500</v>
      </c>
      <c r="I50" s="15"/>
      <c r="J50" s="104"/>
      <c r="K50" s="161" t="s">
        <v>188</v>
      </c>
    </row>
    <row r="51" spans="1:11" s="158" customFormat="1" ht="12.75" x14ac:dyDescent="0.2">
      <c r="A51" s="16">
        <v>31714</v>
      </c>
      <c r="B51" s="12"/>
      <c r="C51" s="14" t="s">
        <v>32</v>
      </c>
      <c r="D51" s="15">
        <v>2447.6</v>
      </c>
      <c r="E51" s="13"/>
      <c r="F51" s="111">
        <v>3000</v>
      </c>
      <c r="G51" s="15"/>
      <c r="H51" s="111">
        <v>3000</v>
      </c>
      <c r="I51" s="15"/>
      <c r="J51" s="104"/>
      <c r="K51" s="161" t="s">
        <v>154</v>
      </c>
    </row>
    <row r="52" spans="1:11" s="158" customFormat="1" ht="12.75" x14ac:dyDescent="0.2">
      <c r="A52" s="12">
        <v>31715</v>
      </c>
      <c r="B52" s="12"/>
      <c r="C52" s="14" t="s">
        <v>33</v>
      </c>
      <c r="D52" s="15">
        <v>949.6</v>
      </c>
      <c r="E52" s="31"/>
      <c r="F52" s="111">
        <v>5000</v>
      </c>
      <c r="G52" s="15"/>
      <c r="H52" s="111">
        <v>5000</v>
      </c>
      <c r="I52" s="15"/>
      <c r="J52" s="104"/>
      <c r="K52" s="168" t="s">
        <v>194</v>
      </c>
    </row>
    <row r="53" spans="1:11" s="158" customFormat="1" ht="24" x14ac:dyDescent="0.2">
      <c r="A53" s="12">
        <v>31719</v>
      </c>
      <c r="B53" s="12"/>
      <c r="C53" s="14" t="s">
        <v>34</v>
      </c>
      <c r="D53" s="15">
        <v>2076.4499999999998</v>
      </c>
      <c r="E53" s="13"/>
      <c r="F53" s="111">
        <v>2800</v>
      </c>
      <c r="G53" s="15"/>
      <c r="H53" s="111">
        <v>2800</v>
      </c>
      <c r="I53" s="15"/>
      <c r="J53" s="104"/>
      <c r="K53" s="162" t="s">
        <v>190</v>
      </c>
    </row>
    <row r="54" spans="1:11" s="158" customFormat="1" ht="12.75" x14ac:dyDescent="0.2">
      <c r="A54" s="12">
        <v>31790</v>
      </c>
      <c r="B54" s="12"/>
      <c r="C54" s="14" t="s">
        <v>35</v>
      </c>
      <c r="D54" s="15">
        <v>1010.1</v>
      </c>
      <c r="E54" s="13"/>
      <c r="F54" s="111">
        <v>1100</v>
      </c>
      <c r="G54" s="15"/>
      <c r="H54" s="111">
        <v>1100</v>
      </c>
      <c r="I54" s="15"/>
      <c r="J54" s="104"/>
      <c r="K54" s="161"/>
    </row>
    <row r="55" spans="1:11" s="158" customFormat="1" ht="12.75" x14ac:dyDescent="0.2">
      <c r="A55" s="24">
        <v>31810</v>
      </c>
      <c r="B55" s="24"/>
      <c r="C55" s="158" t="s">
        <v>36</v>
      </c>
      <c r="D55" s="130">
        <v>3071.05</v>
      </c>
      <c r="E55" s="13"/>
      <c r="F55" s="111">
        <v>1000</v>
      </c>
      <c r="G55" s="15"/>
      <c r="H55" s="111">
        <v>1000</v>
      </c>
      <c r="I55" s="15"/>
      <c r="J55" s="104"/>
      <c r="K55" s="161"/>
    </row>
    <row r="56" spans="1:11" s="158" customFormat="1" ht="13.5" thickBot="1" x14ac:dyDescent="0.25">
      <c r="A56" s="20">
        <v>31</v>
      </c>
      <c r="B56" s="20"/>
      <c r="C56" s="18" t="s">
        <v>37</v>
      </c>
      <c r="D56" s="19">
        <f>SUM(D28:D55)</f>
        <v>77341.690000000017</v>
      </c>
      <c r="E56" s="25"/>
      <c r="F56" s="19">
        <f>SUM(F28:F55)</f>
        <v>67400</v>
      </c>
      <c r="G56" s="19"/>
      <c r="H56" s="52">
        <f>SUM(H28:H55)</f>
        <v>69570</v>
      </c>
      <c r="I56" s="52"/>
      <c r="J56" s="104"/>
      <c r="K56" s="161"/>
    </row>
    <row r="57" spans="1:11" s="158" customFormat="1" ht="13.5" thickTop="1" x14ac:dyDescent="0.2">
      <c r="A57" s="9"/>
      <c r="B57" s="9"/>
      <c r="D57" s="26"/>
      <c r="E57" s="26"/>
      <c r="F57" s="27"/>
      <c r="G57" s="27"/>
      <c r="H57" s="119"/>
      <c r="I57" s="119"/>
      <c r="J57" s="120"/>
      <c r="K57" s="161"/>
    </row>
    <row r="58" spans="1:11" s="158" customFormat="1" ht="12.75" x14ac:dyDescent="0.2">
      <c r="A58" s="9"/>
      <c r="B58" s="9"/>
      <c r="D58" s="29"/>
      <c r="E58" s="29"/>
      <c r="F58" s="30"/>
      <c r="G58" s="30"/>
      <c r="H58" s="31"/>
      <c r="I58" s="31"/>
      <c r="J58" s="3"/>
      <c r="K58" s="161"/>
    </row>
    <row r="59" spans="1:11" s="158" customFormat="1" ht="12.75" x14ac:dyDescent="0.2">
      <c r="A59" s="9"/>
      <c r="B59" s="9"/>
      <c r="C59" s="10" t="s">
        <v>38</v>
      </c>
      <c r="D59" s="32"/>
      <c r="E59" s="32"/>
      <c r="F59" s="33"/>
      <c r="G59" s="33"/>
      <c r="H59" s="34"/>
      <c r="I59" s="34"/>
      <c r="J59" s="3"/>
      <c r="K59" s="161"/>
    </row>
    <row r="60" spans="1:11" s="158" customFormat="1" ht="12.75" x14ac:dyDescent="0.2">
      <c r="A60" s="12">
        <v>32000</v>
      </c>
      <c r="B60" s="12"/>
      <c r="C60" s="18" t="s">
        <v>39</v>
      </c>
      <c r="D60" s="11">
        <v>0</v>
      </c>
      <c r="E60" s="11"/>
      <c r="F60" s="11">
        <v>0</v>
      </c>
      <c r="G60" s="11"/>
      <c r="H60" s="11">
        <v>0</v>
      </c>
      <c r="I60" s="11"/>
      <c r="J60" s="8"/>
      <c r="K60" s="161"/>
    </row>
    <row r="61" spans="1:11" s="158" customFormat="1" ht="13.5" thickBot="1" x14ac:dyDescent="0.25">
      <c r="A61" s="20">
        <v>32</v>
      </c>
      <c r="B61" s="20"/>
      <c r="C61" s="18" t="s">
        <v>40</v>
      </c>
      <c r="D61" s="35">
        <v>0</v>
      </c>
      <c r="E61" s="35"/>
      <c r="F61" s="19">
        <v>0</v>
      </c>
      <c r="G61" s="19"/>
      <c r="H61" s="19">
        <v>0</v>
      </c>
      <c r="I61" s="36"/>
      <c r="J61" s="5"/>
      <c r="K61" s="161"/>
    </row>
    <row r="62" spans="1:11" s="158" customFormat="1" ht="162.6" customHeight="1" thickTop="1" x14ac:dyDescent="0.2">
      <c r="D62" s="37"/>
      <c r="E62" s="37"/>
      <c r="F62" s="22"/>
      <c r="H62" s="23"/>
      <c r="I62" s="38"/>
      <c r="J62" s="5"/>
      <c r="K62" s="161"/>
    </row>
    <row r="63" spans="1:11" s="158" customFormat="1" x14ac:dyDescent="0.2">
      <c r="A63" s="12"/>
      <c r="B63" s="12"/>
      <c r="C63" s="18"/>
      <c r="D63" s="18"/>
      <c r="E63" s="18"/>
      <c r="F63" s="22"/>
      <c r="G63" s="23"/>
      <c r="J63" s="3"/>
      <c r="K63" s="161"/>
    </row>
    <row r="64" spans="1:11" s="158" customFormat="1" ht="12.75" x14ac:dyDescent="0.2">
      <c r="A64" s="12"/>
      <c r="B64" s="12"/>
      <c r="C64" s="10" t="s">
        <v>41</v>
      </c>
      <c r="D64" s="189" t="s">
        <v>182</v>
      </c>
      <c r="E64" s="190"/>
      <c r="F64" s="185" t="s">
        <v>143</v>
      </c>
      <c r="G64" s="186"/>
      <c r="H64" s="189" t="s">
        <v>181</v>
      </c>
      <c r="I64" s="190"/>
      <c r="J64" s="5"/>
      <c r="K64" s="161"/>
    </row>
    <row r="65" spans="1:12" s="158" customFormat="1" ht="12.75" x14ac:dyDescent="0.2">
      <c r="A65" s="12">
        <v>33000</v>
      </c>
      <c r="B65" s="12"/>
      <c r="C65" s="158" t="s">
        <v>42</v>
      </c>
      <c r="D65" s="118">
        <v>21086.400000000001</v>
      </c>
      <c r="E65" s="39"/>
      <c r="F65" s="118">
        <v>21100</v>
      </c>
      <c r="G65" s="118"/>
      <c r="H65" s="118">
        <v>21100</v>
      </c>
      <c r="I65" s="118"/>
      <c r="J65" s="104"/>
      <c r="K65" s="161"/>
    </row>
    <row r="66" spans="1:12" s="158" customFormat="1" ht="12.75" x14ac:dyDescent="0.2">
      <c r="A66" s="12">
        <v>33110</v>
      </c>
      <c r="B66" s="12"/>
      <c r="C66" s="158" t="s">
        <v>43</v>
      </c>
      <c r="D66" s="15">
        <v>17739.25</v>
      </c>
      <c r="E66" s="13"/>
      <c r="F66" s="15">
        <v>2000</v>
      </c>
      <c r="G66" s="15"/>
      <c r="H66" s="15">
        <v>2000</v>
      </c>
      <c r="I66" s="15"/>
      <c r="J66" s="104"/>
      <c r="K66" s="161"/>
    </row>
    <row r="67" spans="1:12" s="158" customFormat="1" ht="22.5" customHeight="1" x14ac:dyDescent="0.2">
      <c r="A67" s="12">
        <v>331102</v>
      </c>
      <c r="B67" s="12"/>
      <c r="C67" s="158" t="s">
        <v>150</v>
      </c>
      <c r="D67" s="15"/>
      <c r="E67" s="13"/>
      <c r="F67" s="17"/>
      <c r="G67" s="15"/>
      <c r="H67" s="17"/>
      <c r="I67" s="15"/>
      <c r="J67" s="104"/>
      <c r="K67" s="163" t="s">
        <v>179</v>
      </c>
    </row>
    <row r="68" spans="1:12" s="158" customFormat="1" ht="24" x14ac:dyDescent="0.2">
      <c r="A68" s="12">
        <v>331103</v>
      </c>
      <c r="B68" s="12"/>
      <c r="C68" s="158" t="s">
        <v>160</v>
      </c>
      <c r="D68" s="15"/>
      <c r="E68" s="13"/>
      <c r="F68" s="15">
        <v>30000</v>
      </c>
      <c r="G68" s="15"/>
      <c r="H68" s="15"/>
      <c r="I68" s="15"/>
      <c r="J68" s="104"/>
      <c r="K68" s="172" t="s">
        <v>192</v>
      </c>
    </row>
    <row r="69" spans="1:12" s="158" customFormat="1" ht="12.75" x14ac:dyDescent="0.2">
      <c r="A69" s="12">
        <v>33111</v>
      </c>
      <c r="B69" s="12"/>
      <c r="C69" s="158" t="s">
        <v>44</v>
      </c>
      <c r="D69" s="15">
        <v>3206.15</v>
      </c>
      <c r="E69" s="13"/>
      <c r="F69" s="15">
        <v>2000</v>
      </c>
      <c r="G69" s="15"/>
      <c r="H69" s="15">
        <v>2000</v>
      </c>
      <c r="I69" s="15"/>
      <c r="J69" s="104"/>
      <c r="K69" s="173" t="s">
        <v>124</v>
      </c>
      <c r="L69" s="63" t="s">
        <v>126</v>
      </c>
    </row>
    <row r="70" spans="1:12" s="158" customFormat="1" ht="12.75" x14ac:dyDescent="0.2">
      <c r="A70" s="12">
        <v>3311101</v>
      </c>
      <c r="B70" s="12"/>
      <c r="C70" s="158" t="s">
        <v>171</v>
      </c>
      <c r="D70" s="15"/>
      <c r="E70" s="13"/>
      <c r="F70" s="15">
        <v>15000</v>
      </c>
      <c r="G70" s="15"/>
      <c r="H70" s="15"/>
      <c r="I70" s="15"/>
      <c r="J70" s="104"/>
      <c r="K70" s="173" t="s">
        <v>167</v>
      </c>
    </row>
    <row r="71" spans="1:12" s="158" customFormat="1" ht="36" x14ac:dyDescent="0.2">
      <c r="A71" s="12">
        <v>3311102</v>
      </c>
      <c r="B71" s="12"/>
      <c r="C71" s="158" t="s">
        <v>161</v>
      </c>
      <c r="D71" s="15"/>
      <c r="E71" s="13"/>
      <c r="F71" s="15">
        <v>32500</v>
      </c>
      <c r="G71" s="15"/>
      <c r="H71" s="15"/>
      <c r="I71" s="15"/>
      <c r="J71" s="104"/>
      <c r="K71" s="173" t="s">
        <v>162</v>
      </c>
    </row>
    <row r="72" spans="1:12" s="158" customFormat="1" ht="12.75" x14ac:dyDescent="0.2">
      <c r="A72" s="12">
        <v>33112</v>
      </c>
      <c r="B72" s="12"/>
      <c r="C72" s="158" t="s">
        <v>45</v>
      </c>
      <c r="D72" s="15">
        <v>1718.15</v>
      </c>
      <c r="E72" s="13"/>
      <c r="F72" s="15">
        <v>2000</v>
      </c>
      <c r="G72" s="15"/>
      <c r="H72" s="15">
        <v>2000</v>
      </c>
      <c r="I72" s="15"/>
      <c r="J72" s="104"/>
      <c r="K72" s="173" t="s">
        <v>163</v>
      </c>
    </row>
    <row r="73" spans="1:12" s="158" customFormat="1" ht="12.75" x14ac:dyDescent="0.2">
      <c r="A73" s="12">
        <v>33221</v>
      </c>
      <c r="B73" s="12"/>
      <c r="C73" s="158" t="s">
        <v>46</v>
      </c>
      <c r="D73" s="148">
        <v>4426.8999999999996</v>
      </c>
      <c r="E73" s="13"/>
      <c r="F73" s="15">
        <v>5900</v>
      </c>
      <c r="G73" s="15"/>
      <c r="H73" s="15">
        <v>5500</v>
      </c>
      <c r="I73" s="15"/>
      <c r="J73" s="104"/>
      <c r="K73" s="161"/>
    </row>
    <row r="74" spans="1:12" s="158" customFormat="1" ht="12.75" x14ac:dyDescent="0.2">
      <c r="A74" s="12">
        <v>33222</v>
      </c>
      <c r="B74" s="12"/>
      <c r="C74" s="158" t="s">
        <v>47</v>
      </c>
      <c r="D74" s="15">
        <v>6021.55</v>
      </c>
      <c r="E74" s="13"/>
      <c r="F74" s="15">
        <v>8000</v>
      </c>
      <c r="G74" s="15"/>
      <c r="H74" s="15">
        <v>8000</v>
      </c>
      <c r="I74" s="15"/>
      <c r="J74" s="104"/>
      <c r="K74" s="161"/>
    </row>
    <row r="75" spans="1:12" s="158" customFormat="1" ht="12.75" x14ac:dyDescent="0.2">
      <c r="A75" s="12">
        <v>33250</v>
      </c>
      <c r="B75" s="12"/>
      <c r="C75" s="158" t="s">
        <v>145</v>
      </c>
      <c r="D75" s="130">
        <v>0</v>
      </c>
      <c r="E75" s="13"/>
      <c r="F75" s="15"/>
      <c r="G75" s="15"/>
      <c r="H75" s="15"/>
      <c r="I75" s="15"/>
      <c r="J75" s="104"/>
      <c r="K75" s="161"/>
    </row>
    <row r="76" spans="1:12" s="158" customFormat="1" ht="13.5" thickBot="1" x14ac:dyDescent="0.25">
      <c r="A76" s="20">
        <v>33</v>
      </c>
      <c r="B76" s="20"/>
      <c r="C76" s="18" t="s">
        <v>48</v>
      </c>
      <c r="D76" s="150">
        <f>SUM(D65:D75)</f>
        <v>54198.400000000009</v>
      </c>
      <c r="E76" s="19"/>
      <c r="F76" s="19">
        <f>SUM(F65:F74)</f>
        <v>118500</v>
      </c>
      <c r="G76" s="19"/>
      <c r="H76" s="52">
        <f>SUM(H65:H74)</f>
        <v>40600</v>
      </c>
      <c r="I76" s="52"/>
      <c r="J76" s="104"/>
      <c r="K76" s="161"/>
    </row>
    <row r="77" spans="1:12" s="158" customFormat="1" ht="13.5" thickTop="1" x14ac:dyDescent="0.2">
      <c r="A77" s="9"/>
      <c r="B77" s="9"/>
      <c r="D77" s="31"/>
      <c r="E77" s="28"/>
      <c r="F77" s="40"/>
      <c r="G77" s="40"/>
      <c r="H77" s="138"/>
      <c r="I77" s="119"/>
      <c r="J77" s="120"/>
      <c r="K77" s="161"/>
    </row>
    <row r="78" spans="1:12" s="158" customFormat="1" ht="12.75" x14ac:dyDescent="0.2">
      <c r="A78" s="12"/>
      <c r="B78" s="12"/>
      <c r="D78" s="31"/>
      <c r="E78" s="31"/>
      <c r="F78" s="13"/>
      <c r="G78" s="13"/>
      <c r="H78" s="139"/>
      <c r="I78" s="121"/>
      <c r="J78" s="120"/>
      <c r="K78" s="161"/>
    </row>
    <row r="79" spans="1:12" s="158" customFormat="1" ht="12.75" x14ac:dyDescent="0.2">
      <c r="A79" s="12"/>
      <c r="B79" s="12"/>
      <c r="C79" s="10" t="s">
        <v>49</v>
      </c>
      <c r="D79" s="43"/>
      <c r="E79" s="41"/>
      <c r="F79" s="42"/>
      <c r="G79" s="42"/>
      <c r="H79" s="140"/>
      <c r="I79" s="122"/>
      <c r="J79" s="123"/>
      <c r="K79" s="161"/>
    </row>
    <row r="80" spans="1:12" s="158" customFormat="1" ht="12.75" x14ac:dyDescent="0.2">
      <c r="A80" s="12">
        <v>36101</v>
      </c>
      <c r="B80" s="12"/>
      <c r="C80" s="158" t="s">
        <v>50</v>
      </c>
      <c r="D80" s="15">
        <v>2975</v>
      </c>
      <c r="E80" s="44"/>
      <c r="F80" s="15">
        <v>3500</v>
      </c>
      <c r="G80" s="13"/>
      <c r="H80" s="15">
        <v>3500</v>
      </c>
      <c r="I80" s="15"/>
      <c r="J80" s="104"/>
      <c r="K80" s="168" t="s">
        <v>191</v>
      </c>
    </row>
    <row r="81" spans="1:11" s="158" customFormat="1" ht="12.75" x14ac:dyDescent="0.2">
      <c r="A81" s="12">
        <v>36124</v>
      </c>
      <c r="B81" s="12"/>
      <c r="C81" s="158" t="s">
        <v>115</v>
      </c>
      <c r="D81" s="15"/>
      <c r="E81" s="44"/>
      <c r="F81" s="17">
        <v>0</v>
      </c>
      <c r="G81" s="13"/>
      <c r="H81" s="17">
        <v>0</v>
      </c>
      <c r="I81" s="15"/>
      <c r="J81" s="104"/>
      <c r="K81" s="170"/>
    </row>
    <row r="82" spans="1:11" s="158" customFormat="1" ht="12.75" x14ac:dyDescent="0.2">
      <c r="A82" s="16">
        <v>36300</v>
      </c>
      <c r="B82" s="12"/>
      <c r="C82" s="158" t="s">
        <v>51</v>
      </c>
      <c r="D82" s="15">
        <v>31138</v>
      </c>
      <c r="E82" s="13"/>
      <c r="F82" s="15">
        <v>32400</v>
      </c>
      <c r="G82" s="13"/>
      <c r="H82" s="15">
        <v>32750</v>
      </c>
      <c r="I82" s="15"/>
      <c r="J82" s="104"/>
      <c r="K82" s="168"/>
    </row>
    <row r="83" spans="1:11" s="158" customFormat="1" ht="12.75" x14ac:dyDescent="0.2">
      <c r="A83" s="16">
        <v>36310</v>
      </c>
      <c r="B83" s="12"/>
      <c r="C83" s="158" t="s">
        <v>52</v>
      </c>
      <c r="D83" s="15">
        <v>3039.1</v>
      </c>
      <c r="E83" s="13"/>
      <c r="F83" s="15">
        <v>2200</v>
      </c>
      <c r="G83" s="13"/>
      <c r="H83" s="15">
        <v>2760</v>
      </c>
      <c r="I83" s="15"/>
      <c r="J83" s="104"/>
      <c r="K83" s="168"/>
    </row>
    <row r="84" spans="1:11" s="158" customFormat="1" ht="13.5" thickBot="1" x14ac:dyDescent="0.25">
      <c r="A84" s="20">
        <v>36</v>
      </c>
      <c r="B84" s="20"/>
      <c r="C84" s="18" t="s">
        <v>53</v>
      </c>
      <c r="D84" s="19">
        <f>SUM(D80:D83)</f>
        <v>37152.1</v>
      </c>
      <c r="E84" s="45"/>
      <c r="F84" s="19">
        <f>SUM(F80:F83)</f>
        <v>38100</v>
      </c>
      <c r="G84" s="19"/>
      <c r="H84" s="52">
        <f>SUM(H80:H83)</f>
        <v>39010</v>
      </c>
      <c r="I84" s="52"/>
      <c r="J84" s="104"/>
      <c r="K84" s="161"/>
    </row>
    <row r="85" spans="1:11" s="158" customFormat="1" ht="13.5" thickTop="1" x14ac:dyDescent="0.2">
      <c r="A85" s="9"/>
      <c r="B85" s="9"/>
      <c r="C85" s="10"/>
      <c r="D85" s="46"/>
      <c r="E85" s="46"/>
      <c r="F85" s="47"/>
      <c r="G85" s="38"/>
      <c r="H85" s="124"/>
      <c r="I85" s="124"/>
      <c r="J85" s="123"/>
      <c r="K85" s="161"/>
    </row>
    <row r="86" spans="1:11" s="158" customFormat="1" ht="12.75" x14ac:dyDescent="0.2">
      <c r="A86" s="16"/>
      <c r="B86" s="16"/>
      <c r="C86" s="48" t="s">
        <v>54</v>
      </c>
      <c r="D86" s="15"/>
      <c r="E86" s="15"/>
      <c r="F86" s="49"/>
      <c r="G86" s="49"/>
      <c r="H86" s="49"/>
      <c r="I86" s="49"/>
      <c r="J86" s="123"/>
      <c r="K86" s="161" t="s">
        <v>123</v>
      </c>
    </row>
    <row r="87" spans="1:11" s="158" customFormat="1" ht="12.75" x14ac:dyDescent="0.2">
      <c r="A87" s="16">
        <v>37110</v>
      </c>
      <c r="B87" s="16"/>
      <c r="C87" s="14" t="s">
        <v>55</v>
      </c>
      <c r="D87" s="15">
        <v>0</v>
      </c>
      <c r="E87" s="15"/>
      <c r="F87" s="49"/>
      <c r="G87" s="49"/>
      <c r="H87" s="49"/>
      <c r="I87" s="49"/>
      <c r="J87" s="123"/>
      <c r="K87" s="161"/>
    </row>
    <row r="88" spans="1:11" s="158" customFormat="1" ht="12.75" x14ac:dyDescent="0.2">
      <c r="A88" s="16">
        <v>37200</v>
      </c>
      <c r="B88" s="16"/>
      <c r="C88" s="14" t="s">
        <v>56</v>
      </c>
      <c r="D88" s="15">
        <v>3176.95</v>
      </c>
      <c r="E88" s="15"/>
      <c r="F88" s="49"/>
      <c r="G88" s="49"/>
      <c r="H88" s="49"/>
      <c r="I88" s="49"/>
      <c r="J88" s="123"/>
      <c r="K88" s="161"/>
    </row>
    <row r="89" spans="1:11" s="158" customFormat="1" ht="12.75" x14ac:dyDescent="0.2">
      <c r="A89" s="16">
        <v>37320</v>
      </c>
      <c r="B89" s="16"/>
      <c r="C89" s="14" t="s">
        <v>57</v>
      </c>
      <c r="D89" s="15">
        <v>15104</v>
      </c>
      <c r="E89" s="15"/>
      <c r="F89" s="49"/>
      <c r="G89" s="49"/>
      <c r="H89" s="49"/>
      <c r="I89" s="49"/>
      <c r="J89" s="123"/>
      <c r="K89" s="161"/>
    </row>
    <row r="90" spans="1:11" s="158" customFormat="1" ht="12.75" x14ac:dyDescent="0.2">
      <c r="A90" s="16">
        <v>37321</v>
      </c>
      <c r="B90" s="16"/>
      <c r="C90" s="14" t="s">
        <v>132</v>
      </c>
      <c r="D90" s="15">
        <v>415</v>
      </c>
      <c r="E90" s="15"/>
      <c r="F90" s="49"/>
      <c r="G90" s="49"/>
      <c r="H90" s="49"/>
      <c r="I90" s="49"/>
      <c r="J90" s="123"/>
      <c r="K90" s="161"/>
    </row>
    <row r="91" spans="1:11" s="158" customFormat="1" ht="12.75" x14ac:dyDescent="0.2">
      <c r="A91" s="16">
        <v>372211</v>
      </c>
      <c r="B91" s="16"/>
      <c r="C91" s="14" t="s">
        <v>131</v>
      </c>
      <c r="D91" s="15">
        <v>218</v>
      </c>
      <c r="E91" s="15"/>
      <c r="F91" s="49"/>
      <c r="G91" s="49"/>
      <c r="H91" s="49"/>
      <c r="I91" s="49"/>
      <c r="J91" s="123"/>
      <c r="K91" s="161"/>
    </row>
    <row r="92" spans="1:11" s="158" customFormat="1" ht="12.75" x14ac:dyDescent="0.2">
      <c r="A92" s="16">
        <v>37400</v>
      </c>
      <c r="B92" s="16"/>
      <c r="C92" s="14" t="s">
        <v>58</v>
      </c>
      <c r="D92" s="130"/>
      <c r="E92" s="15"/>
      <c r="F92" s="49"/>
      <c r="G92" s="49"/>
      <c r="H92" s="49"/>
      <c r="I92" s="49"/>
      <c r="J92" s="123"/>
      <c r="K92" s="161"/>
    </row>
    <row r="93" spans="1:11" s="158" customFormat="1" ht="13.5" thickBot="1" x14ac:dyDescent="0.25">
      <c r="A93" s="50">
        <v>37</v>
      </c>
      <c r="B93" s="16"/>
      <c r="C93" s="51" t="s">
        <v>59</v>
      </c>
      <c r="D93" s="52">
        <f>SUM(D87:D92)</f>
        <v>18913.95</v>
      </c>
      <c r="E93" s="52"/>
      <c r="F93" s="49"/>
      <c r="G93" s="49"/>
      <c r="H93" s="49"/>
      <c r="I93" s="49"/>
      <c r="J93" s="123"/>
      <c r="K93" s="161"/>
    </row>
    <row r="94" spans="1:11" s="158" customFormat="1" ht="13.5" thickTop="1" x14ac:dyDescent="0.2">
      <c r="A94" s="12"/>
      <c r="B94" s="12"/>
      <c r="C94" s="53"/>
      <c r="D94" s="54"/>
      <c r="E94" s="55"/>
      <c r="F94" s="56"/>
      <c r="G94" s="57"/>
      <c r="H94" s="118"/>
      <c r="I94" s="118"/>
      <c r="J94" s="120"/>
      <c r="K94" s="161"/>
    </row>
    <row r="95" spans="1:11" s="158" customFormat="1" ht="12.75" x14ac:dyDescent="0.2">
      <c r="A95" s="12"/>
      <c r="B95" s="12"/>
      <c r="C95" s="48" t="s">
        <v>60</v>
      </c>
      <c r="D95" s="31"/>
      <c r="E95" s="31"/>
      <c r="F95" s="31"/>
      <c r="G95" s="31"/>
      <c r="H95" s="121"/>
      <c r="I95" s="121"/>
      <c r="J95" s="120"/>
      <c r="K95" s="161"/>
    </row>
    <row r="96" spans="1:11" s="158" customFormat="1" ht="12.75" x14ac:dyDescent="0.2">
      <c r="A96" s="12">
        <v>38260</v>
      </c>
      <c r="B96" s="12"/>
      <c r="C96" s="158" t="s">
        <v>61</v>
      </c>
      <c r="D96" s="151">
        <v>3999</v>
      </c>
      <c r="E96" s="30"/>
      <c r="F96" s="30"/>
      <c r="G96" s="30"/>
      <c r="H96" s="82"/>
      <c r="I96" s="121"/>
      <c r="J96" s="120"/>
      <c r="K96" s="161" t="s">
        <v>168</v>
      </c>
    </row>
    <row r="97" spans="1:11" s="158" customFormat="1" ht="24" x14ac:dyDescent="0.2">
      <c r="A97" s="12">
        <v>38261</v>
      </c>
      <c r="B97" s="12"/>
      <c r="C97" s="158" t="s">
        <v>140</v>
      </c>
      <c r="D97" s="30"/>
      <c r="E97" s="30"/>
      <c r="F97" s="30"/>
      <c r="G97" s="30"/>
      <c r="H97" s="82"/>
      <c r="I97" s="82"/>
      <c r="J97" s="125"/>
      <c r="K97" s="161" t="s">
        <v>169</v>
      </c>
    </row>
    <row r="98" spans="1:11" s="158" customFormat="1" ht="13.5" thickBot="1" x14ac:dyDescent="0.25">
      <c r="A98" s="20">
        <v>38</v>
      </c>
      <c r="B98" s="20"/>
      <c r="C98" s="18" t="s">
        <v>62</v>
      </c>
      <c r="D98" s="58">
        <f>SUM(D96:D97)</f>
        <v>3999</v>
      </c>
      <c r="E98" s="59"/>
      <c r="F98" s="58">
        <f>SUM(F96:F97)</f>
        <v>0</v>
      </c>
      <c r="G98" s="58"/>
      <c r="H98" s="84">
        <f>SUM(H96:H97)</f>
        <v>0</v>
      </c>
      <c r="I98" s="52"/>
      <c r="J98" s="125"/>
      <c r="K98" s="161"/>
    </row>
    <row r="99" spans="1:11" s="158" customFormat="1" ht="13.5" thickTop="1" x14ac:dyDescent="0.2">
      <c r="A99" s="12"/>
      <c r="B99" s="12"/>
      <c r="D99" s="28"/>
      <c r="E99" s="60"/>
      <c r="F99" s="61"/>
      <c r="G99" s="61"/>
      <c r="H99" s="126"/>
      <c r="I99" s="126"/>
      <c r="J99" s="120"/>
      <c r="K99" s="161"/>
    </row>
    <row r="100" spans="1:11" s="158" customFormat="1" ht="12.75" x14ac:dyDescent="0.2">
      <c r="A100" s="12"/>
      <c r="B100" s="12"/>
      <c r="C100" s="10" t="s">
        <v>63</v>
      </c>
      <c r="D100" s="43"/>
      <c r="E100" s="43"/>
      <c r="F100" s="62"/>
      <c r="G100" s="62"/>
      <c r="H100" s="127"/>
      <c r="I100" s="127"/>
      <c r="J100" s="123"/>
      <c r="K100" s="161"/>
    </row>
    <row r="101" spans="1:11" s="158" customFormat="1" ht="12.75" x14ac:dyDescent="0.2">
      <c r="A101" s="12">
        <v>39010</v>
      </c>
      <c r="B101" s="12"/>
      <c r="C101" s="14" t="s">
        <v>64</v>
      </c>
      <c r="D101" s="15">
        <v>8000</v>
      </c>
      <c r="E101" s="13"/>
      <c r="F101" s="80">
        <v>8000</v>
      </c>
      <c r="G101" s="80"/>
      <c r="H101" s="80">
        <v>8000</v>
      </c>
      <c r="I101" s="80"/>
      <c r="J101" s="104"/>
      <c r="K101" s="161"/>
    </row>
    <row r="102" spans="1:11" s="158" customFormat="1" ht="12.75" x14ac:dyDescent="0.2">
      <c r="A102" s="12">
        <v>39014</v>
      </c>
      <c r="B102" s="12"/>
      <c r="C102" s="14" t="s">
        <v>65</v>
      </c>
      <c r="D102" s="15">
        <v>0</v>
      </c>
      <c r="E102" s="13"/>
      <c r="F102" s="80"/>
      <c r="G102" s="80"/>
      <c r="H102" s="80"/>
      <c r="I102" s="80"/>
      <c r="J102" s="104"/>
      <c r="K102" s="161" t="s">
        <v>165</v>
      </c>
    </row>
    <row r="103" spans="1:11" s="158" customFormat="1" ht="12.75" x14ac:dyDescent="0.2">
      <c r="A103" s="12">
        <v>39020</v>
      </c>
      <c r="B103" s="12"/>
      <c r="C103" s="14" t="s">
        <v>66</v>
      </c>
      <c r="D103" s="15">
        <v>2000</v>
      </c>
      <c r="E103" s="13"/>
      <c r="F103" s="80">
        <v>2000</v>
      </c>
      <c r="G103" s="80"/>
      <c r="H103" s="80">
        <v>2000</v>
      </c>
      <c r="I103" s="80"/>
      <c r="J103" s="104"/>
      <c r="K103" s="162" t="s">
        <v>164</v>
      </c>
    </row>
    <row r="104" spans="1:11" s="158" customFormat="1" ht="24" x14ac:dyDescent="0.2">
      <c r="A104" s="12">
        <v>39021</v>
      </c>
      <c r="B104" s="12"/>
      <c r="C104" s="14" t="s">
        <v>67</v>
      </c>
      <c r="D104" s="15">
        <v>18970</v>
      </c>
      <c r="E104" s="13"/>
      <c r="F104" s="80">
        <v>13650</v>
      </c>
      <c r="G104" s="80"/>
      <c r="H104" s="65">
        <v>13650</v>
      </c>
      <c r="I104" s="80"/>
      <c r="J104" s="104"/>
      <c r="K104" s="168" t="s">
        <v>178</v>
      </c>
    </row>
    <row r="105" spans="1:11" s="158" customFormat="1" ht="12.75" x14ac:dyDescent="0.2">
      <c r="A105" s="24">
        <v>39050</v>
      </c>
      <c r="B105" s="24"/>
      <c r="C105" s="14" t="s">
        <v>68</v>
      </c>
      <c r="D105" s="130">
        <v>5000</v>
      </c>
      <c r="E105" s="7"/>
      <c r="F105" s="103">
        <v>0</v>
      </c>
      <c r="G105" s="103"/>
      <c r="H105" s="103">
        <v>0</v>
      </c>
      <c r="I105" s="103"/>
      <c r="J105" s="104"/>
      <c r="K105" s="161"/>
    </row>
    <row r="106" spans="1:11" s="158" customFormat="1" ht="13.5" thickBot="1" x14ac:dyDescent="0.25">
      <c r="A106" s="20">
        <v>39</v>
      </c>
      <c r="B106" s="20"/>
      <c r="C106" s="18" t="s">
        <v>69</v>
      </c>
      <c r="D106" s="19">
        <f>SUM(D101:D105)</f>
        <v>33970</v>
      </c>
      <c r="E106" s="19"/>
      <c r="F106" s="19">
        <f>SUM(F101:F105)</f>
        <v>23650</v>
      </c>
      <c r="G106" s="19"/>
      <c r="H106" s="52">
        <f>SUM(H101:H105)</f>
        <v>23650</v>
      </c>
      <c r="I106" s="52"/>
      <c r="J106" s="104"/>
      <c r="K106" s="161"/>
    </row>
    <row r="107" spans="1:11" s="158" customFormat="1" ht="14.25" thickTop="1" thickBot="1" x14ac:dyDescent="0.25">
      <c r="A107" s="12">
        <v>39300</v>
      </c>
      <c r="B107" s="12"/>
      <c r="C107" s="10" t="s">
        <v>113</v>
      </c>
      <c r="D107" s="110">
        <v>19501</v>
      </c>
      <c r="E107" s="114"/>
      <c r="F107" s="106"/>
      <c r="G107" s="21"/>
      <c r="H107" s="49"/>
      <c r="I107" s="124"/>
      <c r="J107" s="123"/>
      <c r="K107" s="161"/>
    </row>
    <row r="108" spans="1:11" s="158" customFormat="1" ht="13.5" thickTop="1" x14ac:dyDescent="0.2">
      <c r="A108" s="12"/>
      <c r="B108" s="12"/>
      <c r="C108" s="47"/>
      <c r="D108" s="21"/>
      <c r="E108" s="47"/>
      <c r="F108" s="106"/>
      <c r="G108" s="21"/>
      <c r="H108" s="49"/>
      <c r="I108" s="124"/>
      <c r="J108" s="123"/>
      <c r="K108" s="161"/>
    </row>
    <row r="109" spans="1:11" s="158" customFormat="1" ht="12.75" x14ac:dyDescent="0.2">
      <c r="A109" s="12"/>
      <c r="B109" s="12"/>
      <c r="C109" s="47"/>
      <c r="D109" s="21"/>
      <c r="E109" s="47"/>
      <c r="F109" s="106"/>
      <c r="G109" s="21"/>
      <c r="H109" s="49"/>
      <c r="I109" s="124"/>
      <c r="J109" s="123"/>
      <c r="K109" s="161"/>
    </row>
    <row r="110" spans="1:11" s="158" customFormat="1" ht="12.75" x14ac:dyDescent="0.2">
      <c r="A110" s="9"/>
      <c r="B110" s="9"/>
      <c r="C110" s="10"/>
      <c r="D110" s="189" t="s">
        <v>182</v>
      </c>
      <c r="E110" s="190"/>
      <c r="F110" s="187" t="s">
        <v>143</v>
      </c>
      <c r="G110" s="188"/>
      <c r="H110" s="189" t="s">
        <v>181</v>
      </c>
      <c r="I110" s="190"/>
      <c r="J110" s="123"/>
      <c r="K110" s="161"/>
    </row>
    <row r="111" spans="1:11" s="158" customFormat="1" ht="12.75" x14ac:dyDescent="0.2">
      <c r="A111" s="12"/>
      <c r="B111" s="12"/>
      <c r="C111" s="10" t="s">
        <v>71</v>
      </c>
      <c r="D111" s="66"/>
      <c r="E111" s="66"/>
      <c r="F111" s="67"/>
      <c r="G111" s="30"/>
      <c r="H111" s="128"/>
      <c r="I111" s="121"/>
      <c r="J111" s="120"/>
      <c r="K111" s="161"/>
    </row>
    <row r="112" spans="1:11" s="158" customFormat="1" ht="12.75" x14ac:dyDescent="0.2">
      <c r="A112" s="12">
        <v>40000</v>
      </c>
      <c r="B112" s="12"/>
      <c r="C112" s="158" t="s">
        <v>72</v>
      </c>
      <c r="D112" s="82"/>
      <c r="E112" s="82">
        <v>358699.3</v>
      </c>
      <c r="F112" s="30"/>
      <c r="G112" s="15">
        <v>335000</v>
      </c>
      <c r="H112" s="82"/>
      <c r="I112" s="15">
        <v>335000</v>
      </c>
      <c r="J112" s="120"/>
      <c r="K112" s="161"/>
    </row>
    <row r="113" spans="1:12" s="158" customFormat="1" ht="12.75" x14ac:dyDescent="0.2">
      <c r="A113" s="12">
        <v>40010</v>
      </c>
      <c r="B113" s="12"/>
      <c r="C113" s="158" t="s">
        <v>73</v>
      </c>
      <c r="D113" s="83">
        <v>7348.45</v>
      </c>
      <c r="E113" s="152"/>
      <c r="F113" s="141">
        <v>6500</v>
      </c>
      <c r="G113" s="15"/>
      <c r="H113" s="82">
        <v>6500</v>
      </c>
      <c r="I113" s="15"/>
      <c r="J113" s="129"/>
      <c r="K113" s="161"/>
    </row>
    <row r="114" spans="1:12" s="158" customFormat="1" ht="13.5" thickBot="1" x14ac:dyDescent="0.25">
      <c r="A114" s="20">
        <v>40</v>
      </c>
      <c r="B114" s="20"/>
      <c r="C114" s="68" t="s">
        <v>74</v>
      </c>
      <c r="D114" s="58">
        <f t="shared" ref="D114:I114" si="0">SUM(D112:D113)</f>
        <v>7348.45</v>
      </c>
      <c r="E114" s="58">
        <f t="shared" si="0"/>
        <v>358699.3</v>
      </c>
      <c r="F114" s="84">
        <f t="shared" si="0"/>
        <v>6500</v>
      </c>
      <c r="G114" s="19">
        <f t="shared" si="0"/>
        <v>335000</v>
      </c>
      <c r="H114" s="84">
        <f t="shared" si="0"/>
        <v>6500</v>
      </c>
      <c r="I114" s="52">
        <f t="shared" si="0"/>
        <v>335000</v>
      </c>
      <c r="J114" s="104"/>
      <c r="K114" s="161"/>
    </row>
    <row r="115" spans="1:12" s="158" customFormat="1" ht="13.5" thickTop="1" x14ac:dyDescent="0.2">
      <c r="D115" s="69"/>
      <c r="E115" s="29"/>
      <c r="F115" s="69"/>
      <c r="G115" s="30"/>
      <c r="H115" s="128"/>
      <c r="I115" s="121"/>
      <c r="J115" s="120"/>
      <c r="K115" s="161"/>
    </row>
    <row r="116" spans="1:12" s="158" customFormat="1" ht="13.5" thickBot="1" x14ac:dyDescent="0.25">
      <c r="A116" s="50">
        <v>41</v>
      </c>
      <c r="B116" s="50"/>
      <c r="C116" s="70" t="s">
        <v>75</v>
      </c>
      <c r="D116" s="71"/>
      <c r="E116" s="72">
        <v>81679.199999999997</v>
      </c>
      <c r="F116" s="71"/>
      <c r="G116" s="72">
        <v>83600</v>
      </c>
      <c r="H116" s="71"/>
      <c r="I116" s="72">
        <v>84990</v>
      </c>
      <c r="J116" s="120"/>
      <c r="K116" s="171"/>
    </row>
    <row r="117" spans="1:12" s="14" customFormat="1" ht="13.5" thickTop="1" x14ac:dyDescent="0.2">
      <c r="A117" s="20"/>
      <c r="B117" s="20"/>
      <c r="C117" s="68"/>
      <c r="D117" s="69"/>
      <c r="E117" s="30"/>
      <c r="F117" s="69"/>
      <c r="G117" s="30"/>
      <c r="H117" s="82"/>
      <c r="I117" s="15"/>
      <c r="J117" s="120"/>
      <c r="K117" s="161"/>
      <c r="L117" s="158"/>
    </row>
    <row r="118" spans="1:12" s="158" customFormat="1" ht="12.75" x14ac:dyDescent="0.2">
      <c r="A118" s="9"/>
      <c r="B118" s="9"/>
      <c r="C118" s="10" t="s">
        <v>76</v>
      </c>
      <c r="D118" s="67"/>
      <c r="E118" s="67"/>
      <c r="F118" s="67"/>
      <c r="G118" s="30"/>
      <c r="H118" s="82"/>
      <c r="I118" s="15"/>
      <c r="J118" s="120"/>
      <c r="K118" s="161"/>
    </row>
    <row r="119" spans="1:12" s="158" customFormat="1" ht="12.75" x14ac:dyDescent="0.2">
      <c r="A119" s="12">
        <v>42000</v>
      </c>
      <c r="B119" s="12"/>
      <c r="C119" s="158" t="s">
        <v>77</v>
      </c>
      <c r="D119" s="67"/>
      <c r="E119" s="130">
        <v>71.790000000000006</v>
      </c>
      <c r="F119" s="73"/>
      <c r="G119" s="7">
        <v>100</v>
      </c>
      <c r="H119" s="83"/>
      <c r="I119" s="130">
        <v>100</v>
      </c>
      <c r="J119" s="120"/>
      <c r="K119" s="161"/>
    </row>
    <row r="120" spans="1:12" s="158" customFormat="1" ht="13.5" thickBot="1" x14ac:dyDescent="0.25">
      <c r="A120" s="18">
        <v>42</v>
      </c>
      <c r="B120" s="18"/>
      <c r="C120" s="18" t="s">
        <v>78</v>
      </c>
      <c r="D120" s="74"/>
      <c r="E120" s="19">
        <f>SUM(E119)</f>
        <v>71.790000000000006</v>
      </c>
      <c r="F120" s="35"/>
      <c r="G120" s="19">
        <f>SUM(G119)</f>
        <v>100</v>
      </c>
      <c r="H120" s="52"/>
      <c r="I120" s="131">
        <f>SUM(I119)</f>
        <v>100</v>
      </c>
      <c r="J120" s="104"/>
      <c r="K120" s="161"/>
    </row>
    <row r="121" spans="1:12" s="158" customFormat="1" ht="13.5" thickTop="1" x14ac:dyDescent="0.2">
      <c r="A121" s="12"/>
      <c r="B121" s="12"/>
      <c r="C121" s="10" t="s">
        <v>79</v>
      </c>
      <c r="D121" s="185"/>
      <c r="E121" s="186"/>
      <c r="F121" s="187"/>
      <c r="G121" s="188"/>
      <c r="H121" s="189"/>
      <c r="I121" s="190"/>
      <c r="J121" s="123"/>
      <c r="K121" s="161"/>
    </row>
    <row r="122" spans="1:12" s="158" customFormat="1" ht="12.75" x14ac:dyDescent="0.2">
      <c r="A122" s="12">
        <v>43110</v>
      </c>
      <c r="B122" s="12"/>
      <c r="C122" s="158" t="s">
        <v>80</v>
      </c>
      <c r="D122" s="11"/>
      <c r="E122" s="111">
        <v>21086.400000000001</v>
      </c>
      <c r="F122" s="11"/>
      <c r="G122" s="118">
        <v>21100</v>
      </c>
      <c r="H122" s="118"/>
      <c r="I122" s="118">
        <v>21100</v>
      </c>
      <c r="J122" s="104"/>
      <c r="K122" s="161"/>
    </row>
    <row r="123" spans="1:12" s="158" customFormat="1" ht="12.75" x14ac:dyDescent="0.2">
      <c r="A123" s="12">
        <v>43120</v>
      </c>
      <c r="B123" s="12"/>
      <c r="C123" s="158" t="s">
        <v>81</v>
      </c>
      <c r="D123" s="13"/>
      <c r="E123" s="111">
        <v>690</v>
      </c>
      <c r="F123" s="13"/>
      <c r="G123" s="15">
        <v>200</v>
      </c>
      <c r="H123" s="15"/>
      <c r="I123" s="15">
        <v>200</v>
      </c>
      <c r="J123" s="104"/>
      <c r="K123" s="161"/>
    </row>
    <row r="124" spans="1:12" s="158" customFormat="1" ht="12.75" x14ac:dyDescent="0.2">
      <c r="A124" s="12">
        <v>43130</v>
      </c>
      <c r="B124" s="12"/>
      <c r="C124" s="14" t="s">
        <v>82</v>
      </c>
      <c r="D124" s="17"/>
      <c r="E124" s="111">
        <v>2913.6</v>
      </c>
      <c r="F124" s="13"/>
      <c r="G124" s="15">
        <v>3000</v>
      </c>
      <c r="H124" s="15"/>
      <c r="I124" s="15">
        <v>3000</v>
      </c>
      <c r="J124" s="104"/>
      <c r="K124" s="161"/>
    </row>
    <row r="125" spans="1:12" s="158" customFormat="1" ht="12.75" x14ac:dyDescent="0.2">
      <c r="A125" s="24">
        <v>43140</v>
      </c>
      <c r="B125" s="24"/>
      <c r="C125" s="14" t="s">
        <v>83</v>
      </c>
      <c r="D125" s="34"/>
      <c r="E125" s="111">
        <v>172.35</v>
      </c>
      <c r="F125" s="34"/>
      <c r="G125" s="130">
        <v>200</v>
      </c>
      <c r="H125" s="132"/>
      <c r="I125" s="130">
        <v>200</v>
      </c>
      <c r="J125" s="104"/>
      <c r="K125" s="161" t="s">
        <v>157</v>
      </c>
    </row>
    <row r="126" spans="1:12" s="158" customFormat="1" ht="13.5" thickBot="1" x14ac:dyDescent="0.25">
      <c r="A126" s="20">
        <v>43</v>
      </c>
      <c r="B126" s="20"/>
      <c r="C126" s="18" t="s">
        <v>84</v>
      </c>
      <c r="D126" s="35"/>
      <c r="E126" s="75">
        <f>SUM(E122:E125)</f>
        <v>24862.35</v>
      </c>
      <c r="F126" s="35"/>
      <c r="G126" s="19">
        <f>SUM(G122:G125)</f>
        <v>24500</v>
      </c>
      <c r="H126" s="52"/>
      <c r="I126" s="52">
        <f>SUM(I122:I125)</f>
        <v>24500</v>
      </c>
      <c r="J126" s="104"/>
      <c r="K126" s="161"/>
    </row>
    <row r="127" spans="1:12" s="158" customFormat="1" ht="13.5" thickTop="1" x14ac:dyDescent="0.2">
      <c r="A127" s="9"/>
      <c r="B127" s="9"/>
      <c r="D127" s="28"/>
      <c r="E127" s="60"/>
      <c r="F127" s="61"/>
      <c r="G127" s="61"/>
      <c r="H127" s="126"/>
      <c r="I127" s="126"/>
      <c r="J127" s="120"/>
      <c r="K127" s="161"/>
    </row>
    <row r="128" spans="1:12" s="158" customFormat="1" ht="12.75" x14ac:dyDescent="0.2">
      <c r="A128" s="12"/>
      <c r="B128" s="12"/>
      <c r="C128" s="10" t="s">
        <v>85</v>
      </c>
      <c r="D128" s="76"/>
      <c r="E128" s="77"/>
      <c r="F128" s="78"/>
      <c r="G128" s="79"/>
      <c r="H128" s="133"/>
      <c r="I128" s="133"/>
      <c r="J128" s="120"/>
      <c r="K128" s="161"/>
    </row>
    <row r="129" spans="1:11" s="158" customFormat="1" ht="12.75" x14ac:dyDescent="0.2">
      <c r="A129" s="16">
        <v>44001</v>
      </c>
      <c r="B129" s="16"/>
      <c r="C129" s="14" t="s">
        <v>114</v>
      </c>
      <c r="D129" s="17"/>
      <c r="E129" s="15">
        <v>727.2</v>
      </c>
      <c r="F129" s="65"/>
      <c r="G129" s="80">
        <v>720</v>
      </c>
      <c r="H129" s="80"/>
      <c r="I129" s="80">
        <v>720</v>
      </c>
      <c r="J129" s="120"/>
      <c r="K129" s="161"/>
    </row>
    <row r="130" spans="1:11" s="63" customFormat="1" ht="12.75" x14ac:dyDescent="0.2">
      <c r="A130" s="16">
        <v>44002</v>
      </c>
      <c r="B130" s="16"/>
      <c r="C130" s="14" t="s">
        <v>139</v>
      </c>
      <c r="D130" s="17"/>
      <c r="E130" s="15">
        <v>3782.55</v>
      </c>
      <c r="F130" s="65"/>
      <c r="G130" s="80">
        <v>3700</v>
      </c>
      <c r="H130" s="80"/>
      <c r="I130" s="80">
        <v>3700</v>
      </c>
      <c r="J130" s="120"/>
      <c r="K130" s="161"/>
    </row>
    <row r="131" spans="1:11" s="63" customFormat="1" ht="12.75" x14ac:dyDescent="0.2">
      <c r="A131" s="16">
        <v>44010</v>
      </c>
      <c r="B131" s="16"/>
      <c r="C131" s="14" t="s">
        <v>86</v>
      </c>
      <c r="D131" s="13"/>
      <c r="E131" s="15">
        <v>1698</v>
      </c>
      <c r="F131" s="64"/>
      <c r="G131" s="80"/>
      <c r="H131" s="80"/>
      <c r="I131" s="80"/>
      <c r="J131" s="120"/>
      <c r="K131" s="161"/>
    </row>
    <row r="132" spans="1:11" s="158" customFormat="1" ht="12.75" x14ac:dyDescent="0.2">
      <c r="A132" s="16">
        <v>44011</v>
      </c>
      <c r="B132" s="16"/>
      <c r="C132" s="14" t="s">
        <v>87</v>
      </c>
      <c r="D132" s="13"/>
      <c r="E132" s="15">
        <v>894</v>
      </c>
      <c r="F132" s="64"/>
      <c r="G132" s="80">
        <v>1000</v>
      </c>
      <c r="H132" s="80"/>
      <c r="I132" s="80">
        <v>1000</v>
      </c>
      <c r="J132" s="104"/>
      <c r="K132" s="161"/>
    </row>
    <row r="133" spans="1:11" s="158" customFormat="1" ht="12.75" x14ac:dyDescent="0.2">
      <c r="A133" s="16">
        <v>44012</v>
      </c>
      <c r="B133" s="16"/>
      <c r="C133" s="14" t="s">
        <v>146</v>
      </c>
      <c r="D133" s="13"/>
      <c r="E133" s="15">
        <v>0</v>
      </c>
      <c r="F133" s="64"/>
      <c r="G133" s="80"/>
      <c r="H133" s="80"/>
      <c r="I133" s="80"/>
      <c r="J133" s="104"/>
      <c r="K133" s="161"/>
    </row>
    <row r="134" spans="1:11" s="158" customFormat="1" ht="12.75" x14ac:dyDescent="0.2">
      <c r="A134" s="16">
        <v>44013</v>
      </c>
      <c r="B134" s="16"/>
      <c r="C134" s="14" t="s">
        <v>116</v>
      </c>
      <c r="D134" s="13"/>
      <c r="E134" s="15">
        <v>1769</v>
      </c>
      <c r="F134" s="64"/>
      <c r="G134" s="80"/>
      <c r="H134" s="80"/>
      <c r="I134" s="80"/>
      <c r="J134" s="104"/>
      <c r="K134" s="161"/>
    </row>
    <row r="135" spans="1:11" s="158" customFormat="1" ht="12.75" x14ac:dyDescent="0.2">
      <c r="A135" s="16">
        <v>44014</v>
      </c>
      <c r="B135" s="16"/>
      <c r="C135" s="14" t="s">
        <v>117</v>
      </c>
      <c r="D135" s="13"/>
      <c r="E135" s="15">
        <v>1000</v>
      </c>
      <c r="F135" s="64"/>
      <c r="G135" s="80"/>
      <c r="H135" s="80"/>
      <c r="I135" s="80"/>
      <c r="J135" s="104"/>
      <c r="K135" s="161"/>
    </row>
    <row r="136" spans="1:11" s="158" customFormat="1" ht="12.75" x14ac:dyDescent="0.2">
      <c r="A136" s="16">
        <v>44021</v>
      </c>
      <c r="B136" s="16"/>
      <c r="C136" s="14" t="s">
        <v>118</v>
      </c>
      <c r="D136" s="13"/>
      <c r="E136" s="15">
        <v>1160</v>
      </c>
      <c r="F136" s="64"/>
      <c r="G136" s="80"/>
      <c r="H136" s="80"/>
      <c r="I136" s="80"/>
      <c r="J136" s="104"/>
      <c r="K136" s="161"/>
    </row>
    <row r="137" spans="1:11" s="158" customFormat="1" ht="12.75" x14ac:dyDescent="0.2">
      <c r="A137" s="16">
        <v>44022</v>
      </c>
      <c r="B137" s="16"/>
      <c r="C137" s="14" t="s">
        <v>119</v>
      </c>
      <c r="D137" s="13"/>
      <c r="E137" s="15"/>
      <c r="F137" s="64"/>
      <c r="G137" s="80"/>
      <c r="H137" s="80"/>
      <c r="I137" s="80"/>
      <c r="J137" s="104"/>
      <c r="K137" s="165"/>
    </row>
    <row r="138" spans="1:11" s="158" customFormat="1" ht="12.75" x14ac:dyDescent="0.2">
      <c r="A138" s="16">
        <v>44024</v>
      </c>
      <c r="B138" s="16"/>
      <c r="C138" s="14" t="s">
        <v>120</v>
      </c>
      <c r="D138" s="13"/>
      <c r="E138" s="15">
        <v>0</v>
      </c>
      <c r="F138" s="64"/>
      <c r="G138" s="80"/>
      <c r="H138" s="80"/>
      <c r="I138" s="80"/>
      <c r="J138" s="104"/>
      <c r="K138" s="165"/>
    </row>
    <row r="139" spans="1:11" s="158" customFormat="1" ht="12.75" x14ac:dyDescent="0.2">
      <c r="A139" s="16">
        <v>44025</v>
      </c>
      <c r="B139" s="16"/>
      <c r="C139" s="14" t="s">
        <v>147</v>
      </c>
      <c r="D139" s="13"/>
      <c r="E139" s="15"/>
      <c r="F139" s="64"/>
      <c r="G139" s="80"/>
      <c r="H139" s="80"/>
      <c r="I139" s="80"/>
      <c r="J139" s="104"/>
      <c r="K139" s="165"/>
    </row>
    <row r="140" spans="1:11" s="158" customFormat="1" ht="12.75" x14ac:dyDescent="0.2">
      <c r="A140" s="16">
        <v>44026</v>
      </c>
      <c r="B140" s="16"/>
      <c r="C140" s="14" t="s">
        <v>148</v>
      </c>
      <c r="D140" s="13"/>
      <c r="E140" s="15"/>
      <c r="F140" s="64"/>
      <c r="G140" s="80"/>
      <c r="H140" s="80"/>
      <c r="I140" s="80"/>
      <c r="J140" s="104"/>
      <c r="K140" s="165"/>
    </row>
    <row r="141" spans="1:11" s="158" customFormat="1" ht="12.75" x14ac:dyDescent="0.2">
      <c r="A141" s="16">
        <v>44110</v>
      </c>
      <c r="B141" s="16"/>
      <c r="C141" s="14" t="s">
        <v>88</v>
      </c>
      <c r="D141" s="13"/>
      <c r="E141" s="148"/>
      <c r="F141" s="64"/>
      <c r="G141" s="80"/>
      <c r="H141" s="80"/>
      <c r="I141" s="80"/>
      <c r="J141" s="104"/>
      <c r="K141" s="161"/>
    </row>
    <row r="142" spans="1:11" s="158" customFormat="1" ht="12.75" x14ac:dyDescent="0.2">
      <c r="A142" s="16">
        <v>44200</v>
      </c>
      <c r="B142" s="16"/>
      <c r="C142" s="14" t="s">
        <v>89</v>
      </c>
      <c r="D142" s="44"/>
      <c r="E142" s="15">
        <v>22</v>
      </c>
      <c r="F142" s="44"/>
      <c r="G142" s="15"/>
      <c r="H142" s="15"/>
      <c r="I142" s="15"/>
      <c r="J142" s="104"/>
      <c r="K142" s="161"/>
    </row>
    <row r="143" spans="1:11" s="158" customFormat="1" ht="12.75" x14ac:dyDescent="0.2">
      <c r="A143" s="16">
        <v>44600</v>
      </c>
      <c r="B143" s="16"/>
      <c r="C143" s="14" t="s">
        <v>90</v>
      </c>
      <c r="D143" s="13"/>
      <c r="E143" s="15">
        <v>12000</v>
      </c>
      <c r="F143" s="13"/>
      <c r="G143" s="15">
        <v>12000</v>
      </c>
      <c r="H143" s="15"/>
      <c r="I143" s="15">
        <v>7200</v>
      </c>
      <c r="J143" s="104"/>
      <c r="K143" s="161"/>
    </row>
    <row r="144" spans="1:11" s="158" customFormat="1" ht="12.75" x14ac:dyDescent="0.2">
      <c r="A144" s="16">
        <v>44800</v>
      </c>
      <c r="B144" s="16"/>
      <c r="C144" s="14" t="s">
        <v>91</v>
      </c>
      <c r="D144" s="13"/>
      <c r="E144" s="15">
        <v>6335</v>
      </c>
      <c r="F144" s="13"/>
      <c r="G144" s="15">
        <v>5000</v>
      </c>
      <c r="H144" s="15"/>
      <c r="I144" s="15">
        <v>5000</v>
      </c>
      <c r="J144" s="104"/>
      <c r="K144" s="161"/>
    </row>
    <row r="145" spans="1:11" s="158" customFormat="1" ht="12.75" x14ac:dyDescent="0.2">
      <c r="A145" s="16">
        <v>44810</v>
      </c>
      <c r="B145" s="16"/>
      <c r="C145" s="14" t="s">
        <v>92</v>
      </c>
      <c r="D145" s="44"/>
      <c r="E145" s="153"/>
      <c r="F145" s="44"/>
      <c r="G145" s="15"/>
      <c r="H145" s="15"/>
      <c r="I145" s="17"/>
      <c r="J145" s="104"/>
      <c r="K145" s="161"/>
    </row>
    <row r="146" spans="1:11" s="158" customFormat="1" ht="13.5" thickBot="1" x14ac:dyDescent="0.25">
      <c r="A146" s="20">
        <v>44</v>
      </c>
      <c r="B146" s="20"/>
      <c r="C146" s="18" t="s">
        <v>93</v>
      </c>
      <c r="D146" s="35"/>
      <c r="E146" s="154">
        <f>SUM(E129:E145)</f>
        <v>29387.75</v>
      </c>
      <c r="F146" s="35"/>
      <c r="G146" s="52">
        <f>SUM(G129:G145)</f>
        <v>22420</v>
      </c>
      <c r="H146" s="52"/>
      <c r="I146" s="52">
        <f>SUM(I129:I145)</f>
        <v>17620</v>
      </c>
      <c r="J146" s="104"/>
      <c r="K146" s="161"/>
    </row>
    <row r="147" spans="1:11" s="158" customFormat="1" ht="13.5" thickTop="1" x14ac:dyDescent="0.2">
      <c r="C147" s="136"/>
      <c r="D147" s="136"/>
      <c r="F147" s="81"/>
      <c r="G147" s="21"/>
      <c r="H147" s="124"/>
      <c r="I147" s="124"/>
      <c r="J147" s="120"/>
      <c r="K147" s="161"/>
    </row>
    <row r="148" spans="1:11" s="158" customFormat="1" ht="139.69999999999999" customHeight="1" x14ac:dyDescent="0.2">
      <c r="C148" s="136"/>
      <c r="D148" s="136"/>
      <c r="E148" s="137"/>
      <c r="F148" s="81"/>
      <c r="G148" s="21"/>
      <c r="H148" s="124"/>
      <c r="I148" s="124"/>
      <c r="J148" s="120"/>
      <c r="K148" s="161"/>
    </row>
    <row r="149" spans="1:11" s="158" customFormat="1" ht="12.75" x14ac:dyDescent="0.2">
      <c r="C149" s="53"/>
      <c r="D149" s="189" t="s">
        <v>182</v>
      </c>
      <c r="E149" s="190"/>
      <c r="F149" s="81"/>
      <c r="G149" s="21"/>
      <c r="H149" s="124"/>
      <c r="I149" s="124"/>
      <c r="J149" s="120"/>
      <c r="K149" s="161"/>
    </row>
    <row r="150" spans="1:11" s="158" customFormat="1" ht="12.75" x14ac:dyDescent="0.2">
      <c r="C150" s="48" t="s">
        <v>94</v>
      </c>
      <c r="D150" s="55"/>
      <c r="E150" s="31"/>
      <c r="F150" s="81"/>
      <c r="G150" s="21"/>
      <c r="H150" s="49"/>
      <c r="I150" s="49"/>
      <c r="J150" s="120"/>
      <c r="K150" s="161" t="s">
        <v>123</v>
      </c>
    </row>
    <row r="151" spans="1:11" s="158" customFormat="1" ht="12.75" x14ac:dyDescent="0.2">
      <c r="A151" s="14">
        <v>47110</v>
      </c>
      <c r="B151" s="14"/>
      <c r="C151" s="14" t="s">
        <v>55</v>
      </c>
      <c r="D151" s="82"/>
      <c r="E151" s="15"/>
      <c r="F151" s="49"/>
      <c r="G151" s="49"/>
      <c r="H151" s="49"/>
      <c r="I151" s="49"/>
      <c r="J151" s="120"/>
      <c r="K151" s="161"/>
    </row>
    <row r="152" spans="1:11" s="158" customFormat="1" ht="12.75" x14ac:dyDescent="0.2">
      <c r="A152" s="14">
        <v>47200</v>
      </c>
      <c r="B152" s="14"/>
      <c r="C152" s="14" t="s">
        <v>56</v>
      </c>
      <c r="D152" s="82"/>
      <c r="E152" s="15">
        <v>3176.95</v>
      </c>
      <c r="F152" s="49"/>
      <c r="G152" s="49"/>
      <c r="H152" s="49"/>
      <c r="I152" s="49"/>
      <c r="J152" s="120"/>
      <c r="K152" s="161"/>
    </row>
    <row r="153" spans="1:11" s="158" customFormat="1" ht="12.75" x14ac:dyDescent="0.2">
      <c r="A153" s="14">
        <v>47320</v>
      </c>
      <c r="B153" s="14"/>
      <c r="C153" s="14" t="s">
        <v>57</v>
      </c>
      <c r="D153" s="82"/>
      <c r="E153" s="15">
        <v>15104</v>
      </c>
      <c r="F153" s="49"/>
      <c r="G153" s="49"/>
      <c r="H153" s="49"/>
      <c r="I153" s="49"/>
      <c r="J153" s="120"/>
      <c r="K153" s="161"/>
    </row>
    <row r="154" spans="1:11" s="158" customFormat="1" ht="12.75" x14ac:dyDescent="0.2">
      <c r="A154" s="14">
        <v>47321</v>
      </c>
      <c r="B154" s="14"/>
      <c r="C154" s="14" t="s">
        <v>134</v>
      </c>
      <c r="D154" s="82"/>
      <c r="E154" s="15">
        <v>415</v>
      </c>
      <c r="F154" s="49"/>
      <c r="G154" s="49"/>
      <c r="H154" s="49"/>
      <c r="I154" s="49"/>
      <c r="J154" s="120"/>
      <c r="K154" s="161"/>
    </row>
    <row r="155" spans="1:11" s="158" customFormat="1" ht="12.75" x14ac:dyDescent="0.2">
      <c r="A155" s="14"/>
      <c r="B155" s="14"/>
      <c r="C155" s="14" t="s">
        <v>133</v>
      </c>
      <c r="D155" s="82"/>
      <c r="E155" s="15">
        <v>218</v>
      </c>
      <c r="F155" s="49"/>
      <c r="G155" s="49"/>
      <c r="H155" s="49"/>
      <c r="I155" s="49"/>
      <c r="J155" s="120"/>
      <c r="K155" s="161"/>
    </row>
    <row r="156" spans="1:11" s="158" customFormat="1" ht="12.75" x14ac:dyDescent="0.2">
      <c r="A156" s="14">
        <v>47400</v>
      </c>
      <c r="B156" s="14"/>
      <c r="C156" s="14" t="s">
        <v>95</v>
      </c>
      <c r="D156" s="83"/>
      <c r="E156" s="130"/>
      <c r="F156" s="49"/>
      <c r="G156" s="49"/>
      <c r="H156" s="49"/>
      <c r="I156" s="49"/>
      <c r="J156" s="120"/>
      <c r="K156" s="161"/>
    </row>
    <row r="157" spans="1:11" s="158" customFormat="1" ht="13.5" thickBot="1" x14ac:dyDescent="0.25">
      <c r="A157" s="51">
        <v>47</v>
      </c>
      <c r="B157" s="14"/>
      <c r="C157" s="51" t="s">
        <v>94</v>
      </c>
      <c r="D157" s="84"/>
      <c r="E157" s="52">
        <f>SUM(E151:E156)</f>
        <v>18913.95</v>
      </c>
      <c r="F157" s="49"/>
      <c r="G157" s="49"/>
      <c r="H157" s="49"/>
      <c r="I157" s="49"/>
      <c r="J157" s="120"/>
      <c r="K157" s="161"/>
    </row>
    <row r="158" spans="1:11" s="158" customFormat="1" ht="13.5" thickTop="1" x14ac:dyDescent="0.2">
      <c r="A158" s="51"/>
      <c r="B158" s="14"/>
      <c r="C158" s="107"/>
      <c r="D158" s="189" t="s">
        <v>182</v>
      </c>
      <c r="E158" s="190"/>
      <c r="F158" s="187" t="s">
        <v>143</v>
      </c>
      <c r="G158" s="188"/>
      <c r="H158" s="189" t="s">
        <v>181</v>
      </c>
      <c r="I158" s="190"/>
      <c r="J158" s="120"/>
      <c r="K158" s="161"/>
    </row>
    <row r="159" spans="1:11" s="158" customFormat="1" ht="12.75" x14ac:dyDescent="0.2">
      <c r="C159" s="53"/>
      <c r="D159" s="85"/>
      <c r="E159" s="108"/>
      <c r="F159" s="85"/>
      <c r="G159" s="86"/>
      <c r="H159" s="135"/>
      <c r="I159" s="118"/>
      <c r="J159" s="120"/>
      <c r="K159" s="161"/>
    </row>
    <row r="160" spans="1:11" s="158" customFormat="1" ht="12.75" x14ac:dyDescent="0.2">
      <c r="C160" s="10" t="s">
        <v>96</v>
      </c>
      <c r="D160" s="30"/>
      <c r="E160" s="30"/>
      <c r="F160" s="30"/>
      <c r="G160" s="30"/>
      <c r="H160" s="82"/>
      <c r="I160" s="15"/>
      <c r="J160" s="120"/>
      <c r="K160" s="161"/>
    </row>
    <row r="161" spans="1:11" s="158" customFormat="1" ht="12.75" x14ac:dyDescent="0.2">
      <c r="A161" s="158">
        <v>49010</v>
      </c>
      <c r="C161" s="158" t="s">
        <v>97</v>
      </c>
      <c r="D161" s="30"/>
      <c r="E161" s="109"/>
      <c r="F161" s="30"/>
      <c r="G161" s="30"/>
      <c r="H161" s="82"/>
      <c r="I161" s="15"/>
      <c r="J161" s="104"/>
      <c r="K161" s="161"/>
    </row>
    <row r="162" spans="1:11" s="158" customFormat="1" ht="12.75" x14ac:dyDescent="0.2">
      <c r="A162" s="158">
        <v>49020</v>
      </c>
      <c r="B162" s="18"/>
      <c r="C162" s="158" t="s">
        <v>98</v>
      </c>
      <c r="D162" s="44"/>
      <c r="E162" s="109">
        <v>21274.5</v>
      </c>
      <c r="F162" s="87"/>
      <c r="G162" s="13"/>
      <c r="H162" s="15"/>
      <c r="I162" s="15"/>
      <c r="J162" s="104"/>
      <c r="K162" s="161"/>
    </row>
    <row r="163" spans="1:11" s="158" customFormat="1" ht="12.75" x14ac:dyDescent="0.2">
      <c r="A163" s="14">
        <v>49021</v>
      </c>
      <c r="B163" s="51"/>
      <c r="C163" s="14" t="s">
        <v>155</v>
      </c>
      <c r="D163" s="54"/>
      <c r="E163" s="155"/>
      <c r="F163" s="55"/>
      <c r="G163" s="15">
        <v>22754.91</v>
      </c>
      <c r="H163" s="15"/>
      <c r="I163" s="15"/>
      <c r="J163" s="104"/>
      <c r="K163" s="163" t="s">
        <v>166</v>
      </c>
    </row>
    <row r="164" spans="1:11" s="158" customFormat="1" ht="12.75" x14ac:dyDescent="0.2">
      <c r="A164" s="14">
        <v>49022</v>
      </c>
      <c r="B164" s="51"/>
      <c r="C164" s="14" t="s">
        <v>156</v>
      </c>
      <c r="D164" s="54"/>
      <c r="E164" s="155"/>
      <c r="F164" s="55"/>
      <c r="G164" s="15">
        <v>30000</v>
      </c>
      <c r="H164" s="15"/>
      <c r="I164" s="15"/>
      <c r="J164" s="104"/>
      <c r="K164" s="161" t="s">
        <v>172</v>
      </c>
    </row>
    <row r="165" spans="1:11" s="158" customFormat="1" ht="12.75" x14ac:dyDescent="0.2">
      <c r="A165" s="14">
        <v>49030</v>
      </c>
      <c r="B165" s="51"/>
      <c r="C165" s="14" t="s">
        <v>99</v>
      </c>
      <c r="D165" s="44"/>
      <c r="E165" s="109">
        <v>19501</v>
      </c>
      <c r="F165" s="87"/>
      <c r="G165" s="15"/>
      <c r="H165" s="15"/>
      <c r="I165" s="15"/>
      <c r="J165" s="104"/>
      <c r="K165" s="161"/>
    </row>
    <row r="166" spans="1:11" s="158" customFormat="1" ht="12.75" x14ac:dyDescent="0.2">
      <c r="A166" s="14">
        <v>49050</v>
      </c>
      <c r="B166" s="51"/>
      <c r="C166" s="14" t="s">
        <v>170</v>
      </c>
      <c r="D166" s="54"/>
      <c r="E166" s="155"/>
      <c r="F166" s="55"/>
      <c r="G166" s="15">
        <f>7500+7500</f>
        <v>15000</v>
      </c>
      <c r="H166" s="15"/>
      <c r="I166" s="15">
        <v>7000</v>
      </c>
      <c r="J166" s="104"/>
      <c r="K166" s="161" t="s">
        <v>193</v>
      </c>
    </row>
    <row r="167" spans="1:11" s="158" customFormat="1" ht="12.75" x14ac:dyDescent="0.2">
      <c r="A167" s="158">
        <v>49060</v>
      </c>
      <c r="C167" s="158" t="s">
        <v>100</v>
      </c>
      <c r="D167" s="44"/>
      <c r="E167" s="109"/>
      <c r="F167" s="44"/>
      <c r="G167" s="13"/>
      <c r="H167" s="13"/>
      <c r="I167" s="13"/>
      <c r="J167" s="8"/>
      <c r="K167" s="161"/>
    </row>
    <row r="168" spans="1:11" s="158" customFormat="1" ht="13.5" thickBot="1" x14ac:dyDescent="0.25">
      <c r="A168" s="51">
        <v>49</v>
      </c>
      <c r="B168" s="18"/>
      <c r="C168" s="18" t="s">
        <v>101</v>
      </c>
      <c r="D168" s="19"/>
      <c r="E168" s="19">
        <f>SUM(E161:E167)</f>
        <v>40775.5</v>
      </c>
      <c r="F168" s="19"/>
      <c r="G168" s="52"/>
      <c r="H168" s="19"/>
      <c r="I168" s="19">
        <f>SUM(I161:I167)</f>
        <v>7000</v>
      </c>
      <c r="J168" s="8"/>
      <c r="K168" s="161"/>
    </row>
    <row r="169" spans="1:11" s="158" customFormat="1" ht="15.75" thickTop="1" x14ac:dyDescent="0.25">
      <c r="A169" s="159"/>
      <c r="B169" s="159"/>
      <c r="C169" s="157"/>
      <c r="D169" s="159"/>
      <c r="E169" s="159"/>
      <c r="F169" s="90"/>
      <c r="G169" s="88"/>
      <c r="H169" s="157"/>
      <c r="I169" s="157"/>
      <c r="J169" s="3"/>
      <c r="K169" s="161"/>
    </row>
    <row r="170" spans="1:11" s="158" customFormat="1" x14ac:dyDescent="0.25">
      <c r="A170" s="159"/>
      <c r="B170" s="159"/>
      <c r="C170" s="157"/>
      <c r="D170" s="159"/>
      <c r="E170" s="159"/>
      <c r="F170" s="90"/>
      <c r="G170" s="88"/>
      <c r="H170" s="157"/>
      <c r="I170" s="157"/>
      <c r="J170" s="3"/>
      <c r="K170" s="161"/>
    </row>
    <row r="171" spans="1:11" s="158" customFormat="1" x14ac:dyDescent="0.25">
      <c r="A171" s="159"/>
      <c r="B171" s="159"/>
      <c r="C171" s="157"/>
      <c r="D171" s="159"/>
      <c r="E171" s="159"/>
      <c r="F171" s="90"/>
      <c r="G171" s="88"/>
      <c r="H171" s="157"/>
      <c r="I171" s="157"/>
      <c r="J171" s="3"/>
      <c r="K171" s="161"/>
    </row>
    <row r="172" spans="1:11" x14ac:dyDescent="0.25">
      <c r="A172" s="159"/>
      <c r="B172" s="159"/>
      <c r="D172" s="159"/>
      <c r="E172" s="159"/>
      <c r="F172" s="90"/>
      <c r="G172" s="88"/>
    </row>
    <row r="173" spans="1:11" ht="18.75" x14ac:dyDescent="0.3">
      <c r="A173" s="1"/>
      <c r="B173" s="1"/>
      <c r="C173" s="2" t="s">
        <v>102</v>
      </c>
      <c r="D173" s="1"/>
      <c r="E173" s="1"/>
      <c r="F173" s="1"/>
      <c r="G173" s="1"/>
      <c r="H173" s="1"/>
      <c r="I173" s="1"/>
    </row>
    <row r="174" spans="1:11" ht="15.75" thickBot="1" x14ac:dyDescent="0.3">
      <c r="A174" s="158"/>
      <c r="B174" s="158"/>
      <c r="C174" s="158"/>
      <c r="D174" s="158"/>
      <c r="E174" s="158"/>
      <c r="F174" s="158"/>
      <c r="G174" s="158"/>
      <c r="H174" s="158"/>
      <c r="I174" s="158"/>
    </row>
    <row r="175" spans="1:11" s="158" customFormat="1" x14ac:dyDescent="0.25">
      <c r="A175" s="157"/>
      <c r="B175" s="157"/>
      <c r="C175" s="157"/>
      <c r="D175" s="181" t="s">
        <v>182</v>
      </c>
      <c r="E175" s="182"/>
      <c r="F175" s="183" t="s">
        <v>143</v>
      </c>
      <c r="G175" s="184"/>
      <c r="H175" s="181" t="s">
        <v>181</v>
      </c>
      <c r="I175" s="182"/>
      <c r="J175" s="5"/>
      <c r="K175" s="161"/>
    </row>
    <row r="176" spans="1:11" x14ac:dyDescent="0.25">
      <c r="A176" s="157">
        <v>30</v>
      </c>
      <c r="C176" s="156" t="s">
        <v>2</v>
      </c>
      <c r="D176" s="91">
        <f>D24</f>
        <v>293469.7</v>
      </c>
      <c r="E176" s="92">
        <f>E24</f>
        <v>0</v>
      </c>
      <c r="F176" s="91">
        <f>F24</f>
        <v>300234.5</v>
      </c>
      <c r="G176" s="92"/>
      <c r="H176" s="146">
        <f>H24</f>
        <v>299304</v>
      </c>
      <c r="I176" s="142"/>
      <c r="J176" s="8"/>
    </row>
    <row r="177" spans="1:12" x14ac:dyDescent="0.25">
      <c r="A177" s="157">
        <v>31</v>
      </c>
      <c r="C177" s="156" t="s">
        <v>103</v>
      </c>
      <c r="D177" s="93">
        <f>D56</f>
        <v>77341.690000000017</v>
      </c>
      <c r="E177" s="94"/>
      <c r="F177" s="93">
        <f>F56</f>
        <v>67400</v>
      </c>
      <c r="G177" s="94"/>
      <c r="H177" s="147">
        <f>H56</f>
        <v>69570</v>
      </c>
      <c r="I177" s="96"/>
      <c r="J177" s="8"/>
    </row>
    <row r="178" spans="1:12" x14ac:dyDescent="0.25">
      <c r="A178" s="157">
        <v>32</v>
      </c>
      <c r="C178" s="156" t="s">
        <v>39</v>
      </c>
      <c r="D178" s="93">
        <f>D61</f>
        <v>0</v>
      </c>
      <c r="E178" s="94"/>
      <c r="F178" s="93">
        <f>F61</f>
        <v>0</v>
      </c>
      <c r="G178" s="94"/>
      <c r="H178" s="147">
        <f>H61</f>
        <v>0</v>
      </c>
      <c r="I178" s="145"/>
      <c r="J178" s="8"/>
    </row>
    <row r="179" spans="1:12" x14ac:dyDescent="0.25">
      <c r="A179" s="157">
        <v>33</v>
      </c>
      <c r="C179" s="156" t="s">
        <v>41</v>
      </c>
      <c r="D179" s="93">
        <f>D76</f>
        <v>54198.400000000009</v>
      </c>
      <c r="E179" s="94"/>
      <c r="F179" s="93">
        <f>F76</f>
        <v>118500</v>
      </c>
      <c r="G179" s="94"/>
      <c r="H179" s="147">
        <f>H76</f>
        <v>40600</v>
      </c>
      <c r="I179" s="145"/>
      <c r="J179" s="8"/>
    </row>
    <row r="180" spans="1:12" x14ac:dyDescent="0.25">
      <c r="A180" s="157">
        <v>36</v>
      </c>
      <c r="C180" s="156" t="s">
        <v>49</v>
      </c>
      <c r="D180" s="93">
        <f>D84</f>
        <v>37152.1</v>
      </c>
      <c r="E180" s="94"/>
      <c r="F180" s="93">
        <f>F84</f>
        <v>38100</v>
      </c>
      <c r="G180" s="94"/>
      <c r="H180" s="147">
        <f>H84</f>
        <v>39010</v>
      </c>
      <c r="I180" s="145"/>
      <c r="J180" s="8"/>
    </row>
    <row r="181" spans="1:12" s="105" customFormat="1" x14ac:dyDescent="0.25">
      <c r="A181" s="157">
        <v>37</v>
      </c>
      <c r="B181" s="157"/>
      <c r="C181" s="156" t="s">
        <v>54</v>
      </c>
      <c r="D181" s="93">
        <f>D93</f>
        <v>18913.95</v>
      </c>
      <c r="E181" s="94"/>
      <c r="F181" s="93"/>
      <c r="G181" s="94"/>
      <c r="H181" s="147"/>
      <c r="I181" s="145"/>
      <c r="J181" s="8"/>
      <c r="K181" s="161"/>
      <c r="L181" s="157"/>
    </row>
    <row r="182" spans="1:12" s="105" customFormat="1" x14ac:dyDescent="0.25">
      <c r="A182" s="157">
        <v>38</v>
      </c>
      <c r="B182" s="157"/>
      <c r="C182" s="156" t="s">
        <v>104</v>
      </c>
      <c r="D182" s="93">
        <f>D98</f>
        <v>3999</v>
      </c>
      <c r="E182" s="94"/>
      <c r="F182" s="93">
        <f>F98</f>
        <v>0</v>
      </c>
      <c r="G182" s="94"/>
      <c r="H182" s="147">
        <f>H98</f>
        <v>0</v>
      </c>
      <c r="I182" s="145"/>
      <c r="J182" s="8"/>
      <c r="K182" s="161"/>
      <c r="L182" s="157"/>
    </row>
    <row r="183" spans="1:12" s="105" customFormat="1" x14ac:dyDescent="0.25">
      <c r="A183" s="157">
        <v>39</v>
      </c>
      <c r="B183" s="157"/>
      <c r="C183" s="156" t="s">
        <v>105</v>
      </c>
      <c r="D183" s="93">
        <f>D106</f>
        <v>33970</v>
      </c>
      <c r="E183" s="94"/>
      <c r="F183" s="93">
        <f>F106</f>
        <v>23650</v>
      </c>
      <c r="G183" s="94"/>
      <c r="H183" s="147">
        <f>H106</f>
        <v>23650</v>
      </c>
      <c r="I183" s="145"/>
      <c r="J183" s="8"/>
      <c r="K183" s="161"/>
      <c r="L183" s="157"/>
    </row>
    <row r="184" spans="1:12" s="105" customFormat="1" x14ac:dyDescent="0.25">
      <c r="A184" s="157"/>
      <c r="B184" s="157"/>
      <c r="C184" s="156" t="s">
        <v>70</v>
      </c>
      <c r="D184" s="93">
        <f>D107</f>
        <v>19501</v>
      </c>
      <c r="E184" s="94"/>
      <c r="F184" s="93">
        <f>F107</f>
        <v>0</v>
      </c>
      <c r="G184" s="94"/>
      <c r="H184" s="147">
        <f>H107</f>
        <v>0</v>
      </c>
      <c r="I184" s="145"/>
      <c r="J184" s="8"/>
      <c r="K184" s="161"/>
      <c r="L184" s="157"/>
    </row>
    <row r="185" spans="1:12" s="105" customFormat="1" x14ac:dyDescent="0.25">
      <c r="A185" s="157">
        <v>40</v>
      </c>
      <c r="B185" s="157"/>
      <c r="C185" s="156" t="s">
        <v>106</v>
      </c>
      <c r="D185" s="93">
        <f>D114</f>
        <v>7348.45</v>
      </c>
      <c r="E185" s="94">
        <f>E114</f>
        <v>358699.3</v>
      </c>
      <c r="F185" s="93">
        <v>6500</v>
      </c>
      <c r="G185" s="94">
        <f>G114</f>
        <v>335000</v>
      </c>
      <c r="H185" s="147">
        <f>H114</f>
        <v>6500</v>
      </c>
      <c r="I185" s="145">
        <f>I114</f>
        <v>335000</v>
      </c>
      <c r="J185" s="8"/>
      <c r="K185" s="161"/>
      <c r="L185" s="157"/>
    </row>
    <row r="186" spans="1:12" s="105" customFormat="1" x14ac:dyDescent="0.25">
      <c r="A186" s="157">
        <v>41</v>
      </c>
      <c r="B186" s="157"/>
      <c r="C186" s="156" t="s">
        <v>107</v>
      </c>
      <c r="D186" s="93"/>
      <c r="E186" s="94">
        <f>E116</f>
        <v>81679.199999999997</v>
      </c>
      <c r="F186" s="93"/>
      <c r="G186" s="94">
        <f>G116</f>
        <v>83600</v>
      </c>
      <c r="H186" s="143"/>
      <c r="I186" s="145">
        <f>I116</f>
        <v>84990</v>
      </c>
      <c r="J186" s="8"/>
      <c r="K186" s="161"/>
      <c r="L186" s="157"/>
    </row>
    <row r="187" spans="1:12" s="105" customFormat="1" x14ac:dyDescent="0.25">
      <c r="A187" s="157">
        <v>42</v>
      </c>
      <c r="B187" s="157"/>
      <c r="C187" s="156" t="s">
        <v>76</v>
      </c>
      <c r="D187" s="93"/>
      <c r="E187" s="94">
        <f>E120</f>
        <v>71.790000000000006</v>
      </c>
      <c r="F187" s="93"/>
      <c r="G187" s="94">
        <f>G120</f>
        <v>100</v>
      </c>
      <c r="H187" s="143"/>
      <c r="I187" s="145">
        <f>I120</f>
        <v>100</v>
      </c>
      <c r="J187" s="8"/>
      <c r="K187" s="161"/>
      <c r="L187" s="157"/>
    </row>
    <row r="188" spans="1:12" s="105" customFormat="1" x14ac:dyDescent="0.25">
      <c r="A188" s="157">
        <v>43</v>
      </c>
      <c r="B188" s="157"/>
      <c r="C188" s="156" t="s">
        <v>79</v>
      </c>
      <c r="D188" s="93"/>
      <c r="E188" s="94">
        <f>E126</f>
        <v>24862.35</v>
      </c>
      <c r="F188" s="93"/>
      <c r="G188" s="94">
        <f>G126</f>
        <v>24500</v>
      </c>
      <c r="H188" s="143"/>
      <c r="I188" s="145">
        <f>I126</f>
        <v>24500</v>
      </c>
      <c r="J188" s="8"/>
      <c r="K188" s="161"/>
      <c r="L188" s="157"/>
    </row>
    <row r="189" spans="1:12" s="105" customFormat="1" x14ac:dyDescent="0.25">
      <c r="A189" s="157">
        <v>44</v>
      </c>
      <c r="B189" s="157"/>
      <c r="C189" s="156" t="s">
        <v>85</v>
      </c>
      <c r="D189" s="93"/>
      <c r="E189" s="94">
        <f>E146</f>
        <v>29387.75</v>
      </c>
      <c r="F189" s="93"/>
      <c r="G189" s="94">
        <f>G146</f>
        <v>22420</v>
      </c>
      <c r="H189" s="143"/>
      <c r="I189" s="145">
        <f>I146</f>
        <v>17620</v>
      </c>
      <c r="J189" s="8"/>
      <c r="K189" s="161"/>
      <c r="L189" s="157"/>
    </row>
    <row r="190" spans="1:12" s="105" customFormat="1" x14ac:dyDescent="0.25">
      <c r="A190" s="157">
        <v>47</v>
      </c>
      <c r="B190" s="157"/>
      <c r="C190" s="156" t="s">
        <v>94</v>
      </c>
      <c r="D190" s="93"/>
      <c r="E190" s="94">
        <f>E157</f>
        <v>18913.95</v>
      </c>
      <c r="F190" s="93"/>
      <c r="G190" s="115"/>
      <c r="H190" s="143"/>
      <c r="I190" s="96"/>
      <c r="J190" s="8"/>
      <c r="K190" s="161"/>
      <c r="L190" s="157"/>
    </row>
    <row r="191" spans="1:12" s="105" customFormat="1" x14ac:dyDescent="0.25">
      <c r="A191" s="157">
        <v>48</v>
      </c>
      <c r="B191" s="157"/>
      <c r="C191" s="156" t="s">
        <v>96</v>
      </c>
      <c r="D191" s="93"/>
      <c r="E191" s="94">
        <f>E168</f>
        <v>40775.5</v>
      </c>
      <c r="F191" s="93"/>
      <c r="G191" s="94">
        <v>67754.91</v>
      </c>
      <c r="H191" s="143"/>
      <c r="I191" s="94">
        <f>I168</f>
        <v>7000</v>
      </c>
      <c r="J191" s="8"/>
      <c r="K191" s="161"/>
      <c r="L191" s="157"/>
    </row>
    <row r="192" spans="1:12" s="105" customFormat="1" x14ac:dyDescent="0.25">
      <c r="A192" s="157"/>
      <c r="B192" s="157"/>
      <c r="C192" s="156" t="s">
        <v>108</v>
      </c>
      <c r="D192" s="95">
        <v>8495.5499999999993</v>
      </c>
      <c r="E192" s="94"/>
      <c r="F192" s="95"/>
      <c r="G192" s="94"/>
      <c r="H192" s="95"/>
      <c r="I192" s="96"/>
      <c r="J192" s="8"/>
      <c r="K192" s="161"/>
      <c r="L192" s="157"/>
    </row>
    <row r="193" spans="1:12" s="105" customFormat="1" x14ac:dyDescent="0.25">
      <c r="A193" s="157"/>
      <c r="B193" s="157"/>
      <c r="C193" s="156" t="s">
        <v>109</v>
      </c>
      <c r="D193" s="93"/>
      <c r="E193" s="96"/>
      <c r="F193" s="97"/>
      <c r="G193" s="96">
        <v>22009.59</v>
      </c>
      <c r="H193" s="144"/>
      <c r="I193" s="96">
        <v>9424</v>
      </c>
      <c r="J193" s="8"/>
      <c r="K193" s="161"/>
      <c r="L193" s="157"/>
    </row>
    <row r="194" spans="1:12" s="105" customFormat="1" ht="15.75" thickBot="1" x14ac:dyDescent="0.3">
      <c r="A194" s="157"/>
      <c r="B194" s="157"/>
      <c r="C194" s="157"/>
      <c r="D194" s="99">
        <f t="shared" ref="D194:I194" si="1">SUM(D176:D193)</f>
        <v>554389.84000000008</v>
      </c>
      <c r="E194" s="100">
        <f t="shared" si="1"/>
        <v>554389.84</v>
      </c>
      <c r="F194" s="116">
        <f>SUM(F176:F193)</f>
        <v>554384.5</v>
      </c>
      <c r="G194" s="100">
        <f>SUM(G176:G193)</f>
        <v>555384.5</v>
      </c>
      <c r="H194" s="99">
        <f t="shared" si="1"/>
        <v>478634</v>
      </c>
      <c r="I194" s="100">
        <f t="shared" si="1"/>
        <v>478634</v>
      </c>
      <c r="J194" s="8"/>
      <c r="K194" s="161"/>
      <c r="L194" s="157"/>
    </row>
    <row r="195" spans="1:12" s="105" customFormat="1" x14ac:dyDescent="0.25">
      <c r="A195" s="157"/>
      <c r="B195" s="157"/>
      <c r="C195" s="157"/>
      <c r="D195" s="157"/>
      <c r="E195" s="101"/>
      <c r="F195" s="21"/>
      <c r="G195" s="101"/>
      <c r="H195" s="157"/>
      <c r="I195" s="157"/>
      <c r="J195" s="3"/>
      <c r="K195" s="161"/>
      <c r="L195" s="157"/>
    </row>
    <row r="196" spans="1:12" s="105" customFormat="1" x14ac:dyDescent="0.25">
      <c r="A196" s="157"/>
      <c r="B196" s="157"/>
      <c r="C196" s="157"/>
      <c r="D196" s="157"/>
      <c r="E196" s="102"/>
      <c r="F196" s="21"/>
      <c r="G196" s="112"/>
      <c r="H196" s="112"/>
      <c r="I196" s="98">
        <f>I194-H194</f>
        <v>0</v>
      </c>
      <c r="J196" s="3"/>
      <c r="K196" s="161"/>
      <c r="L196" s="157"/>
    </row>
    <row r="197" spans="1:12" x14ac:dyDescent="0.25">
      <c r="E197" s="101"/>
      <c r="F197" s="21"/>
      <c r="G197" s="101"/>
      <c r="H197" s="112"/>
    </row>
    <row r="198" spans="1:12" x14ac:dyDescent="0.25">
      <c r="E198" s="101"/>
      <c r="F198" s="21"/>
      <c r="G198" s="113"/>
      <c r="H198" s="98"/>
    </row>
  </sheetData>
  <mergeCells count="22">
    <mergeCell ref="D3:E3"/>
    <mergeCell ref="F3:G3"/>
    <mergeCell ref="H3:I3"/>
    <mergeCell ref="D27:E27"/>
    <mergeCell ref="F27:G27"/>
    <mergeCell ref="H27:I27"/>
    <mergeCell ref="D64:E64"/>
    <mergeCell ref="F64:G64"/>
    <mergeCell ref="H64:I64"/>
    <mergeCell ref="D110:E110"/>
    <mergeCell ref="F110:G110"/>
    <mergeCell ref="H110:I110"/>
    <mergeCell ref="D175:E175"/>
    <mergeCell ref="F175:G175"/>
    <mergeCell ref="H175:I175"/>
    <mergeCell ref="D121:E121"/>
    <mergeCell ref="F121:G121"/>
    <mergeCell ref="H121:I121"/>
    <mergeCell ref="D149:E149"/>
    <mergeCell ref="D158:E158"/>
    <mergeCell ref="F158:G158"/>
    <mergeCell ref="H158:I158"/>
  </mergeCells>
  <pageMargins left="0.70866141732283472" right="0.70866141732283472" top="0.78740157480314965" bottom="0.78740157480314965" header="0.31496062992125984" footer="0.31496062992125984"/>
  <pageSetup paperSize="9" scale="58" fitToHeight="10" orientation="landscape" r:id="rId1"/>
  <headerFooter>
    <oddFooter>&amp;L&amp;8&amp;Z&amp;F, &amp;A&amp;R&amp;8Seite &amp;P von &amp;N</oddFooter>
  </headerFooter>
  <rowBreaks count="2" manualBreakCount="2">
    <brk id="171" max="16383" man="1"/>
    <brk id="1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611C0-F5D7-4476-A0AD-D5F3D6E75430}">
  <sheetPr>
    <pageSetUpPr fitToPage="1"/>
  </sheetPr>
  <dimension ref="A1:N201"/>
  <sheetViews>
    <sheetView topLeftCell="A166" zoomScale="80" zoomScaleNormal="80" workbookViewId="0">
      <selection activeCell="L178" sqref="L178"/>
    </sheetView>
  </sheetViews>
  <sheetFormatPr baseColWidth="10" defaultRowHeight="15" x14ac:dyDescent="0.25"/>
  <cols>
    <col min="1" max="1" width="8.85546875" style="157" bestFit="1" customWidth="1"/>
    <col min="2" max="2" width="1.140625" style="157" customWidth="1"/>
    <col min="3" max="3" width="57.85546875" style="157" bestFit="1" customWidth="1"/>
    <col min="4" max="6" width="12" style="157" bestFit="1" customWidth="1"/>
    <col min="7" max="7" width="12.85546875" style="157" customWidth="1"/>
    <col min="8" max="9" width="12" style="157" bestFit="1" customWidth="1"/>
    <col min="10" max="10" width="2.85546875" style="3" customWidth="1"/>
    <col min="11" max="11" width="47.5703125" style="161" customWidth="1"/>
    <col min="12" max="14" width="11.42578125" style="1"/>
    <col min="15" max="256" width="11.42578125" style="157"/>
    <col min="257" max="257" width="6.42578125" style="157" customWidth="1"/>
    <col min="258" max="258" width="1.140625" style="157" customWidth="1"/>
    <col min="259" max="259" width="57.85546875" style="157" bestFit="1" customWidth="1"/>
    <col min="260" max="262" width="12" style="157" bestFit="1" customWidth="1"/>
    <col min="263" max="263" width="12.85546875" style="157" customWidth="1"/>
    <col min="264" max="265" width="12" style="157" bestFit="1" customWidth="1"/>
    <col min="266" max="266" width="3.42578125" style="157" customWidth="1"/>
    <col min="267" max="512" width="11.42578125" style="157"/>
    <col min="513" max="513" width="6.42578125" style="157" customWidth="1"/>
    <col min="514" max="514" width="1.140625" style="157" customWidth="1"/>
    <col min="515" max="515" width="57.85546875" style="157" bestFit="1" customWidth="1"/>
    <col min="516" max="518" width="12" style="157" bestFit="1" customWidth="1"/>
    <col min="519" max="519" width="12.85546875" style="157" customWidth="1"/>
    <col min="520" max="521" width="12" style="157" bestFit="1" customWidth="1"/>
    <col min="522" max="522" width="3.42578125" style="157" customWidth="1"/>
    <col min="523" max="768" width="11.42578125" style="157"/>
    <col min="769" max="769" width="6.42578125" style="157" customWidth="1"/>
    <col min="770" max="770" width="1.140625" style="157" customWidth="1"/>
    <col min="771" max="771" width="57.85546875" style="157" bestFit="1" customWidth="1"/>
    <col min="772" max="774" width="12" style="157" bestFit="1" customWidth="1"/>
    <col min="775" max="775" width="12.85546875" style="157" customWidth="1"/>
    <col min="776" max="777" width="12" style="157" bestFit="1" customWidth="1"/>
    <col min="778" max="778" width="3.42578125" style="157" customWidth="1"/>
    <col min="779" max="1024" width="11.42578125" style="157"/>
    <col min="1025" max="1025" width="6.42578125" style="157" customWidth="1"/>
    <col min="1026" max="1026" width="1.140625" style="157" customWidth="1"/>
    <col min="1027" max="1027" width="57.85546875" style="157" bestFit="1" customWidth="1"/>
    <col min="1028" max="1030" width="12" style="157" bestFit="1" customWidth="1"/>
    <col min="1031" max="1031" width="12.85546875" style="157" customWidth="1"/>
    <col min="1032" max="1033" width="12" style="157" bestFit="1" customWidth="1"/>
    <col min="1034" max="1034" width="3.42578125" style="157" customWidth="1"/>
    <col min="1035" max="1280" width="11.42578125" style="157"/>
    <col min="1281" max="1281" width="6.42578125" style="157" customWidth="1"/>
    <col min="1282" max="1282" width="1.140625" style="157" customWidth="1"/>
    <col min="1283" max="1283" width="57.85546875" style="157" bestFit="1" customWidth="1"/>
    <col min="1284" max="1286" width="12" style="157" bestFit="1" customWidth="1"/>
    <col min="1287" max="1287" width="12.85546875" style="157" customWidth="1"/>
    <col min="1288" max="1289" width="12" style="157" bestFit="1" customWidth="1"/>
    <col min="1290" max="1290" width="3.42578125" style="157" customWidth="1"/>
    <col min="1291" max="1536" width="11.42578125" style="157"/>
    <col min="1537" max="1537" width="6.42578125" style="157" customWidth="1"/>
    <col min="1538" max="1538" width="1.140625" style="157" customWidth="1"/>
    <col min="1539" max="1539" width="57.85546875" style="157" bestFit="1" customWidth="1"/>
    <col min="1540" max="1542" width="12" style="157" bestFit="1" customWidth="1"/>
    <col min="1543" max="1543" width="12.85546875" style="157" customWidth="1"/>
    <col min="1544" max="1545" width="12" style="157" bestFit="1" customWidth="1"/>
    <col min="1546" max="1546" width="3.42578125" style="157" customWidth="1"/>
    <col min="1547" max="1792" width="11.42578125" style="157"/>
    <col min="1793" max="1793" width="6.42578125" style="157" customWidth="1"/>
    <col min="1794" max="1794" width="1.140625" style="157" customWidth="1"/>
    <col min="1795" max="1795" width="57.85546875" style="157" bestFit="1" customWidth="1"/>
    <col min="1796" max="1798" width="12" style="157" bestFit="1" customWidth="1"/>
    <col min="1799" max="1799" width="12.85546875" style="157" customWidth="1"/>
    <col min="1800" max="1801" width="12" style="157" bestFit="1" customWidth="1"/>
    <col min="1802" max="1802" width="3.42578125" style="157" customWidth="1"/>
    <col min="1803" max="2048" width="11.42578125" style="157"/>
    <col min="2049" max="2049" width="6.42578125" style="157" customWidth="1"/>
    <col min="2050" max="2050" width="1.140625" style="157" customWidth="1"/>
    <col min="2051" max="2051" width="57.85546875" style="157" bestFit="1" customWidth="1"/>
    <col min="2052" max="2054" width="12" style="157" bestFit="1" customWidth="1"/>
    <col min="2055" max="2055" width="12.85546875" style="157" customWidth="1"/>
    <col min="2056" max="2057" width="12" style="157" bestFit="1" customWidth="1"/>
    <col min="2058" max="2058" width="3.42578125" style="157" customWidth="1"/>
    <col min="2059" max="2304" width="11.42578125" style="157"/>
    <col min="2305" max="2305" width="6.42578125" style="157" customWidth="1"/>
    <col min="2306" max="2306" width="1.140625" style="157" customWidth="1"/>
    <col min="2307" max="2307" width="57.85546875" style="157" bestFit="1" customWidth="1"/>
    <col min="2308" max="2310" width="12" style="157" bestFit="1" customWidth="1"/>
    <col min="2311" max="2311" width="12.85546875" style="157" customWidth="1"/>
    <col min="2312" max="2313" width="12" style="157" bestFit="1" customWidth="1"/>
    <col min="2314" max="2314" width="3.42578125" style="157" customWidth="1"/>
    <col min="2315" max="2560" width="11.42578125" style="157"/>
    <col min="2561" max="2561" width="6.42578125" style="157" customWidth="1"/>
    <col min="2562" max="2562" width="1.140625" style="157" customWidth="1"/>
    <col min="2563" max="2563" width="57.85546875" style="157" bestFit="1" customWidth="1"/>
    <col min="2564" max="2566" width="12" style="157" bestFit="1" customWidth="1"/>
    <col min="2567" max="2567" width="12.85546875" style="157" customWidth="1"/>
    <col min="2568" max="2569" width="12" style="157" bestFit="1" customWidth="1"/>
    <col min="2570" max="2570" width="3.42578125" style="157" customWidth="1"/>
    <col min="2571" max="2816" width="11.42578125" style="157"/>
    <col min="2817" max="2817" width="6.42578125" style="157" customWidth="1"/>
    <col min="2818" max="2818" width="1.140625" style="157" customWidth="1"/>
    <col min="2819" max="2819" width="57.85546875" style="157" bestFit="1" customWidth="1"/>
    <col min="2820" max="2822" width="12" style="157" bestFit="1" customWidth="1"/>
    <col min="2823" max="2823" width="12.85546875" style="157" customWidth="1"/>
    <col min="2824" max="2825" width="12" style="157" bestFit="1" customWidth="1"/>
    <col min="2826" max="2826" width="3.42578125" style="157" customWidth="1"/>
    <col min="2827" max="3072" width="11.42578125" style="157"/>
    <col min="3073" max="3073" width="6.42578125" style="157" customWidth="1"/>
    <col min="3074" max="3074" width="1.140625" style="157" customWidth="1"/>
    <col min="3075" max="3075" width="57.85546875" style="157" bestFit="1" customWidth="1"/>
    <col min="3076" max="3078" width="12" style="157" bestFit="1" customWidth="1"/>
    <col min="3079" max="3079" width="12.85546875" style="157" customWidth="1"/>
    <col min="3080" max="3081" width="12" style="157" bestFit="1" customWidth="1"/>
    <col min="3082" max="3082" width="3.42578125" style="157" customWidth="1"/>
    <col min="3083" max="3328" width="11.42578125" style="157"/>
    <col min="3329" max="3329" width="6.42578125" style="157" customWidth="1"/>
    <col min="3330" max="3330" width="1.140625" style="157" customWidth="1"/>
    <col min="3331" max="3331" width="57.85546875" style="157" bestFit="1" customWidth="1"/>
    <col min="3332" max="3334" width="12" style="157" bestFit="1" customWidth="1"/>
    <col min="3335" max="3335" width="12.85546875" style="157" customWidth="1"/>
    <col min="3336" max="3337" width="12" style="157" bestFit="1" customWidth="1"/>
    <col min="3338" max="3338" width="3.42578125" style="157" customWidth="1"/>
    <col min="3339" max="3584" width="11.42578125" style="157"/>
    <col min="3585" max="3585" width="6.42578125" style="157" customWidth="1"/>
    <col min="3586" max="3586" width="1.140625" style="157" customWidth="1"/>
    <col min="3587" max="3587" width="57.85546875" style="157" bestFit="1" customWidth="1"/>
    <col min="3588" max="3590" width="12" style="157" bestFit="1" customWidth="1"/>
    <col min="3591" max="3591" width="12.85546875" style="157" customWidth="1"/>
    <col min="3592" max="3593" width="12" style="157" bestFit="1" customWidth="1"/>
    <col min="3594" max="3594" width="3.42578125" style="157" customWidth="1"/>
    <col min="3595" max="3840" width="11.42578125" style="157"/>
    <col min="3841" max="3841" width="6.42578125" style="157" customWidth="1"/>
    <col min="3842" max="3842" width="1.140625" style="157" customWidth="1"/>
    <col min="3843" max="3843" width="57.85546875" style="157" bestFit="1" customWidth="1"/>
    <col min="3844" max="3846" width="12" style="157" bestFit="1" customWidth="1"/>
    <col min="3847" max="3847" width="12.85546875" style="157" customWidth="1"/>
    <col min="3848" max="3849" width="12" style="157" bestFit="1" customWidth="1"/>
    <col min="3850" max="3850" width="3.42578125" style="157" customWidth="1"/>
    <col min="3851" max="4096" width="11.42578125" style="157"/>
    <col min="4097" max="4097" width="6.42578125" style="157" customWidth="1"/>
    <col min="4098" max="4098" width="1.140625" style="157" customWidth="1"/>
    <col min="4099" max="4099" width="57.85546875" style="157" bestFit="1" customWidth="1"/>
    <col min="4100" max="4102" width="12" style="157" bestFit="1" customWidth="1"/>
    <col min="4103" max="4103" width="12.85546875" style="157" customWidth="1"/>
    <col min="4104" max="4105" width="12" style="157" bestFit="1" customWidth="1"/>
    <col min="4106" max="4106" width="3.42578125" style="157" customWidth="1"/>
    <col min="4107" max="4352" width="11.42578125" style="157"/>
    <col min="4353" max="4353" width="6.42578125" style="157" customWidth="1"/>
    <col min="4354" max="4354" width="1.140625" style="157" customWidth="1"/>
    <col min="4355" max="4355" width="57.85546875" style="157" bestFit="1" customWidth="1"/>
    <col min="4356" max="4358" width="12" style="157" bestFit="1" customWidth="1"/>
    <col min="4359" max="4359" width="12.85546875" style="157" customWidth="1"/>
    <col min="4360" max="4361" width="12" style="157" bestFit="1" customWidth="1"/>
    <col min="4362" max="4362" width="3.42578125" style="157" customWidth="1"/>
    <col min="4363" max="4608" width="11.42578125" style="157"/>
    <col min="4609" max="4609" width="6.42578125" style="157" customWidth="1"/>
    <col min="4610" max="4610" width="1.140625" style="157" customWidth="1"/>
    <col min="4611" max="4611" width="57.85546875" style="157" bestFit="1" customWidth="1"/>
    <col min="4612" max="4614" width="12" style="157" bestFit="1" customWidth="1"/>
    <col min="4615" max="4615" width="12.85546875" style="157" customWidth="1"/>
    <col min="4616" max="4617" width="12" style="157" bestFit="1" customWidth="1"/>
    <col min="4618" max="4618" width="3.42578125" style="157" customWidth="1"/>
    <col min="4619" max="4864" width="11.42578125" style="157"/>
    <col min="4865" max="4865" width="6.42578125" style="157" customWidth="1"/>
    <col min="4866" max="4866" width="1.140625" style="157" customWidth="1"/>
    <col min="4867" max="4867" width="57.85546875" style="157" bestFit="1" customWidth="1"/>
    <col min="4868" max="4870" width="12" style="157" bestFit="1" customWidth="1"/>
    <col min="4871" max="4871" width="12.85546875" style="157" customWidth="1"/>
    <col min="4872" max="4873" width="12" style="157" bestFit="1" customWidth="1"/>
    <col min="4874" max="4874" width="3.42578125" style="157" customWidth="1"/>
    <col min="4875" max="5120" width="11.42578125" style="157"/>
    <col min="5121" max="5121" width="6.42578125" style="157" customWidth="1"/>
    <col min="5122" max="5122" width="1.140625" style="157" customWidth="1"/>
    <col min="5123" max="5123" width="57.85546875" style="157" bestFit="1" customWidth="1"/>
    <col min="5124" max="5126" width="12" style="157" bestFit="1" customWidth="1"/>
    <col min="5127" max="5127" width="12.85546875" style="157" customWidth="1"/>
    <col min="5128" max="5129" width="12" style="157" bestFit="1" customWidth="1"/>
    <col min="5130" max="5130" width="3.42578125" style="157" customWidth="1"/>
    <col min="5131" max="5376" width="11.42578125" style="157"/>
    <col min="5377" max="5377" width="6.42578125" style="157" customWidth="1"/>
    <col min="5378" max="5378" width="1.140625" style="157" customWidth="1"/>
    <col min="5379" max="5379" width="57.85546875" style="157" bestFit="1" customWidth="1"/>
    <col min="5380" max="5382" width="12" style="157" bestFit="1" customWidth="1"/>
    <col min="5383" max="5383" width="12.85546875" style="157" customWidth="1"/>
    <col min="5384" max="5385" width="12" style="157" bestFit="1" customWidth="1"/>
    <col min="5386" max="5386" width="3.42578125" style="157" customWidth="1"/>
    <col min="5387" max="5632" width="11.42578125" style="157"/>
    <col min="5633" max="5633" width="6.42578125" style="157" customWidth="1"/>
    <col min="5634" max="5634" width="1.140625" style="157" customWidth="1"/>
    <col min="5635" max="5635" width="57.85546875" style="157" bestFit="1" customWidth="1"/>
    <col min="5636" max="5638" width="12" style="157" bestFit="1" customWidth="1"/>
    <col min="5639" max="5639" width="12.85546875" style="157" customWidth="1"/>
    <col min="5640" max="5641" width="12" style="157" bestFit="1" customWidth="1"/>
    <col min="5642" max="5642" width="3.42578125" style="157" customWidth="1"/>
    <col min="5643" max="5888" width="11.42578125" style="157"/>
    <col min="5889" max="5889" width="6.42578125" style="157" customWidth="1"/>
    <col min="5890" max="5890" width="1.140625" style="157" customWidth="1"/>
    <col min="5891" max="5891" width="57.85546875" style="157" bestFit="1" customWidth="1"/>
    <col min="5892" max="5894" width="12" style="157" bestFit="1" customWidth="1"/>
    <col min="5895" max="5895" width="12.85546875" style="157" customWidth="1"/>
    <col min="5896" max="5897" width="12" style="157" bestFit="1" customWidth="1"/>
    <col min="5898" max="5898" width="3.42578125" style="157" customWidth="1"/>
    <col min="5899" max="6144" width="11.42578125" style="157"/>
    <col min="6145" max="6145" width="6.42578125" style="157" customWidth="1"/>
    <col min="6146" max="6146" width="1.140625" style="157" customWidth="1"/>
    <col min="6147" max="6147" width="57.85546875" style="157" bestFit="1" customWidth="1"/>
    <col min="6148" max="6150" width="12" style="157" bestFit="1" customWidth="1"/>
    <col min="6151" max="6151" width="12.85546875" style="157" customWidth="1"/>
    <col min="6152" max="6153" width="12" style="157" bestFit="1" customWidth="1"/>
    <col min="6154" max="6154" width="3.42578125" style="157" customWidth="1"/>
    <col min="6155" max="6400" width="11.42578125" style="157"/>
    <col min="6401" max="6401" width="6.42578125" style="157" customWidth="1"/>
    <col min="6402" max="6402" width="1.140625" style="157" customWidth="1"/>
    <col min="6403" max="6403" width="57.85546875" style="157" bestFit="1" customWidth="1"/>
    <col min="6404" max="6406" width="12" style="157" bestFit="1" customWidth="1"/>
    <col min="6407" max="6407" width="12.85546875" style="157" customWidth="1"/>
    <col min="6408" max="6409" width="12" style="157" bestFit="1" customWidth="1"/>
    <col min="6410" max="6410" width="3.42578125" style="157" customWidth="1"/>
    <col min="6411" max="6656" width="11.42578125" style="157"/>
    <col min="6657" max="6657" width="6.42578125" style="157" customWidth="1"/>
    <col min="6658" max="6658" width="1.140625" style="157" customWidth="1"/>
    <col min="6659" max="6659" width="57.85546875" style="157" bestFit="1" customWidth="1"/>
    <col min="6660" max="6662" width="12" style="157" bestFit="1" customWidth="1"/>
    <col min="6663" max="6663" width="12.85546875" style="157" customWidth="1"/>
    <col min="6664" max="6665" width="12" style="157" bestFit="1" customWidth="1"/>
    <col min="6666" max="6666" width="3.42578125" style="157" customWidth="1"/>
    <col min="6667" max="6912" width="11.42578125" style="157"/>
    <col min="6913" max="6913" width="6.42578125" style="157" customWidth="1"/>
    <col min="6914" max="6914" width="1.140625" style="157" customWidth="1"/>
    <col min="6915" max="6915" width="57.85546875" style="157" bestFit="1" customWidth="1"/>
    <col min="6916" max="6918" width="12" style="157" bestFit="1" customWidth="1"/>
    <col min="6919" max="6919" width="12.85546875" style="157" customWidth="1"/>
    <col min="6920" max="6921" width="12" style="157" bestFit="1" customWidth="1"/>
    <col min="6922" max="6922" width="3.42578125" style="157" customWidth="1"/>
    <col min="6923" max="7168" width="11.42578125" style="157"/>
    <col min="7169" max="7169" width="6.42578125" style="157" customWidth="1"/>
    <col min="7170" max="7170" width="1.140625" style="157" customWidth="1"/>
    <col min="7171" max="7171" width="57.85546875" style="157" bestFit="1" customWidth="1"/>
    <col min="7172" max="7174" width="12" style="157" bestFit="1" customWidth="1"/>
    <col min="7175" max="7175" width="12.85546875" style="157" customWidth="1"/>
    <col min="7176" max="7177" width="12" style="157" bestFit="1" customWidth="1"/>
    <col min="7178" max="7178" width="3.42578125" style="157" customWidth="1"/>
    <col min="7179" max="7424" width="11.42578125" style="157"/>
    <col min="7425" max="7425" width="6.42578125" style="157" customWidth="1"/>
    <col min="7426" max="7426" width="1.140625" style="157" customWidth="1"/>
    <col min="7427" max="7427" width="57.85546875" style="157" bestFit="1" customWidth="1"/>
    <col min="7428" max="7430" width="12" style="157" bestFit="1" customWidth="1"/>
    <col min="7431" max="7431" width="12.85546875" style="157" customWidth="1"/>
    <col min="7432" max="7433" width="12" style="157" bestFit="1" customWidth="1"/>
    <col min="7434" max="7434" width="3.42578125" style="157" customWidth="1"/>
    <col min="7435" max="7680" width="11.42578125" style="157"/>
    <col min="7681" max="7681" width="6.42578125" style="157" customWidth="1"/>
    <col min="7682" max="7682" width="1.140625" style="157" customWidth="1"/>
    <col min="7683" max="7683" width="57.85546875" style="157" bestFit="1" customWidth="1"/>
    <col min="7684" max="7686" width="12" style="157" bestFit="1" customWidth="1"/>
    <col min="7687" max="7687" width="12.85546875" style="157" customWidth="1"/>
    <col min="7688" max="7689" width="12" style="157" bestFit="1" customWidth="1"/>
    <col min="7690" max="7690" width="3.42578125" style="157" customWidth="1"/>
    <col min="7691" max="7936" width="11.42578125" style="157"/>
    <col min="7937" max="7937" width="6.42578125" style="157" customWidth="1"/>
    <col min="7938" max="7938" width="1.140625" style="157" customWidth="1"/>
    <col min="7939" max="7939" width="57.85546875" style="157" bestFit="1" customWidth="1"/>
    <col min="7940" max="7942" width="12" style="157" bestFit="1" customWidth="1"/>
    <col min="7943" max="7943" width="12.85546875" style="157" customWidth="1"/>
    <col min="7944" max="7945" width="12" style="157" bestFit="1" customWidth="1"/>
    <col min="7946" max="7946" width="3.42578125" style="157" customWidth="1"/>
    <col min="7947" max="8192" width="11.42578125" style="157"/>
    <col min="8193" max="8193" width="6.42578125" style="157" customWidth="1"/>
    <col min="8194" max="8194" width="1.140625" style="157" customWidth="1"/>
    <col min="8195" max="8195" width="57.85546875" style="157" bestFit="1" customWidth="1"/>
    <col min="8196" max="8198" width="12" style="157" bestFit="1" customWidth="1"/>
    <col min="8199" max="8199" width="12.85546875" style="157" customWidth="1"/>
    <col min="8200" max="8201" width="12" style="157" bestFit="1" customWidth="1"/>
    <col min="8202" max="8202" width="3.42578125" style="157" customWidth="1"/>
    <col min="8203" max="8448" width="11.42578125" style="157"/>
    <col min="8449" max="8449" width="6.42578125" style="157" customWidth="1"/>
    <col min="8450" max="8450" width="1.140625" style="157" customWidth="1"/>
    <col min="8451" max="8451" width="57.85546875" style="157" bestFit="1" customWidth="1"/>
    <col min="8452" max="8454" width="12" style="157" bestFit="1" customWidth="1"/>
    <col min="8455" max="8455" width="12.85546875" style="157" customWidth="1"/>
    <col min="8456" max="8457" width="12" style="157" bestFit="1" customWidth="1"/>
    <col min="8458" max="8458" width="3.42578125" style="157" customWidth="1"/>
    <col min="8459" max="8704" width="11.42578125" style="157"/>
    <col min="8705" max="8705" width="6.42578125" style="157" customWidth="1"/>
    <col min="8706" max="8706" width="1.140625" style="157" customWidth="1"/>
    <col min="8707" max="8707" width="57.85546875" style="157" bestFit="1" customWidth="1"/>
    <col min="8708" max="8710" width="12" style="157" bestFit="1" customWidth="1"/>
    <col min="8711" max="8711" width="12.85546875" style="157" customWidth="1"/>
    <col min="8712" max="8713" width="12" style="157" bestFit="1" customWidth="1"/>
    <col min="8714" max="8714" width="3.42578125" style="157" customWidth="1"/>
    <col min="8715" max="8960" width="11.42578125" style="157"/>
    <col min="8961" max="8961" width="6.42578125" style="157" customWidth="1"/>
    <col min="8962" max="8962" width="1.140625" style="157" customWidth="1"/>
    <col min="8963" max="8963" width="57.85546875" style="157" bestFit="1" customWidth="1"/>
    <col min="8964" max="8966" width="12" style="157" bestFit="1" customWidth="1"/>
    <col min="8967" max="8967" width="12.85546875" style="157" customWidth="1"/>
    <col min="8968" max="8969" width="12" style="157" bestFit="1" customWidth="1"/>
    <col min="8970" max="8970" width="3.42578125" style="157" customWidth="1"/>
    <col min="8971" max="9216" width="11.42578125" style="157"/>
    <col min="9217" max="9217" width="6.42578125" style="157" customWidth="1"/>
    <col min="9218" max="9218" width="1.140625" style="157" customWidth="1"/>
    <col min="9219" max="9219" width="57.85546875" style="157" bestFit="1" customWidth="1"/>
    <col min="9220" max="9222" width="12" style="157" bestFit="1" customWidth="1"/>
    <col min="9223" max="9223" width="12.85546875" style="157" customWidth="1"/>
    <col min="9224" max="9225" width="12" style="157" bestFit="1" customWidth="1"/>
    <col min="9226" max="9226" width="3.42578125" style="157" customWidth="1"/>
    <col min="9227" max="9472" width="11.42578125" style="157"/>
    <col min="9473" max="9473" width="6.42578125" style="157" customWidth="1"/>
    <col min="9474" max="9474" width="1.140625" style="157" customWidth="1"/>
    <col min="9475" max="9475" width="57.85546875" style="157" bestFit="1" customWidth="1"/>
    <col min="9476" max="9478" width="12" style="157" bestFit="1" customWidth="1"/>
    <col min="9479" max="9479" width="12.85546875" style="157" customWidth="1"/>
    <col min="9480" max="9481" width="12" style="157" bestFit="1" customWidth="1"/>
    <col min="9482" max="9482" width="3.42578125" style="157" customWidth="1"/>
    <col min="9483" max="9728" width="11.42578125" style="157"/>
    <col min="9729" max="9729" width="6.42578125" style="157" customWidth="1"/>
    <col min="9730" max="9730" width="1.140625" style="157" customWidth="1"/>
    <col min="9731" max="9731" width="57.85546875" style="157" bestFit="1" customWidth="1"/>
    <col min="9732" max="9734" width="12" style="157" bestFit="1" customWidth="1"/>
    <col min="9735" max="9735" width="12.85546875" style="157" customWidth="1"/>
    <col min="9736" max="9737" width="12" style="157" bestFit="1" customWidth="1"/>
    <col min="9738" max="9738" width="3.42578125" style="157" customWidth="1"/>
    <col min="9739" max="9984" width="11.42578125" style="157"/>
    <col min="9985" max="9985" width="6.42578125" style="157" customWidth="1"/>
    <col min="9986" max="9986" width="1.140625" style="157" customWidth="1"/>
    <col min="9987" max="9987" width="57.85546875" style="157" bestFit="1" customWidth="1"/>
    <col min="9988" max="9990" width="12" style="157" bestFit="1" customWidth="1"/>
    <col min="9991" max="9991" width="12.85546875" style="157" customWidth="1"/>
    <col min="9992" max="9993" width="12" style="157" bestFit="1" customWidth="1"/>
    <col min="9994" max="9994" width="3.42578125" style="157" customWidth="1"/>
    <col min="9995" max="10240" width="11.42578125" style="157"/>
    <col min="10241" max="10241" width="6.42578125" style="157" customWidth="1"/>
    <col min="10242" max="10242" width="1.140625" style="157" customWidth="1"/>
    <col min="10243" max="10243" width="57.85546875" style="157" bestFit="1" customWidth="1"/>
    <col min="10244" max="10246" width="12" style="157" bestFit="1" customWidth="1"/>
    <col min="10247" max="10247" width="12.85546875" style="157" customWidth="1"/>
    <col min="10248" max="10249" width="12" style="157" bestFit="1" customWidth="1"/>
    <col min="10250" max="10250" width="3.42578125" style="157" customWidth="1"/>
    <col min="10251" max="10496" width="11.42578125" style="157"/>
    <col min="10497" max="10497" width="6.42578125" style="157" customWidth="1"/>
    <col min="10498" max="10498" width="1.140625" style="157" customWidth="1"/>
    <col min="10499" max="10499" width="57.85546875" style="157" bestFit="1" customWidth="1"/>
    <col min="10500" max="10502" width="12" style="157" bestFit="1" customWidth="1"/>
    <col min="10503" max="10503" width="12.85546875" style="157" customWidth="1"/>
    <col min="10504" max="10505" width="12" style="157" bestFit="1" customWidth="1"/>
    <col min="10506" max="10506" width="3.42578125" style="157" customWidth="1"/>
    <col min="10507" max="10752" width="11.42578125" style="157"/>
    <col min="10753" max="10753" width="6.42578125" style="157" customWidth="1"/>
    <col min="10754" max="10754" width="1.140625" style="157" customWidth="1"/>
    <col min="10755" max="10755" width="57.85546875" style="157" bestFit="1" customWidth="1"/>
    <col min="10756" max="10758" width="12" style="157" bestFit="1" customWidth="1"/>
    <col min="10759" max="10759" width="12.85546875" style="157" customWidth="1"/>
    <col min="10760" max="10761" width="12" style="157" bestFit="1" customWidth="1"/>
    <col min="10762" max="10762" width="3.42578125" style="157" customWidth="1"/>
    <col min="10763" max="11008" width="11.42578125" style="157"/>
    <col min="11009" max="11009" width="6.42578125" style="157" customWidth="1"/>
    <col min="11010" max="11010" width="1.140625" style="157" customWidth="1"/>
    <col min="11011" max="11011" width="57.85546875" style="157" bestFit="1" customWidth="1"/>
    <col min="11012" max="11014" width="12" style="157" bestFit="1" customWidth="1"/>
    <col min="11015" max="11015" width="12.85546875" style="157" customWidth="1"/>
    <col min="11016" max="11017" width="12" style="157" bestFit="1" customWidth="1"/>
    <col min="11018" max="11018" width="3.42578125" style="157" customWidth="1"/>
    <col min="11019" max="11264" width="11.42578125" style="157"/>
    <col min="11265" max="11265" width="6.42578125" style="157" customWidth="1"/>
    <col min="11266" max="11266" width="1.140625" style="157" customWidth="1"/>
    <col min="11267" max="11267" width="57.85546875" style="157" bestFit="1" customWidth="1"/>
    <col min="11268" max="11270" width="12" style="157" bestFit="1" customWidth="1"/>
    <col min="11271" max="11271" width="12.85546875" style="157" customWidth="1"/>
    <col min="11272" max="11273" width="12" style="157" bestFit="1" customWidth="1"/>
    <col min="11274" max="11274" width="3.42578125" style="157" customWidth="1"/>
    <col min="11275" max="11520" width="11.42578125" style="157"/>
    <col min="11521" max="11521" width="6.42578125" style="157" customWidth="1"/>
    <col min="11522" max="11522" width="1.140625" style="157" customWidth="1"/>
    <col min="11523" max="11523" width="57.85546875" style="157" bestFit="1" customWidth="1"/>
    <col min="11524" max="11526" width="12" style="157" bestFit="1" customWidth="1"/>
    <col min="11527" max="11527" width="12.85546875" style="157" customWidth="1"/>
    <col min="11528" max="11529" width="12" style="157" bestFit="1" customWidth="1"/>
    <col min="11530" max="11530" width="3.42578125" style="157" customWidth="1"/>
    <col min="11531" max="11776" width="11.42578125" style="157"/>
    <col min="11777" max="11777" width="6.42578125" style="157" customWidth="1"/>
    <col min="11778" max="11778" width="1.140625" style="157" customWidth="1"/>
    <col min="11779" max="11779" width="57.85546875" style="157" bestFit="1" customWidth="1"/>
    <col min="11780" max="11782" width="12" style="157" bestFit="1" customWidth="1"/>
    <col min="11783" max="11783" width="12.85546875" style="157" customWidth="1"/>
    <col min="11784" max="11785" width="12" style="157" bestFit="1" customWidth="1"/>
    <col min="11786" max="11786" width="3.42578125" style="157" customWidth="1"/>
    <col min="11787" max="12032" width="11.42578125" style="157"/>
    <col min="12033" max="12033" width="6.42578125" style="157" customWidth="1"/>
    <col min="12034" max="12034" width="1.140625" style="157" customWidth="1"/>
    <col min="12035" max="12035" width="57.85546875" style="157" bestFit="1" customWidth="1"/>
    <col min="12036" max="12038" width="12" style="157" bestFit="1" customWidth="1"/>
    <col min="12039" max="12039" width="12.85546875" style="157" customWidth="1"/>
    <col min="12040" max="12041" width="12" style="157" bestFit="1" customWidth="1"/>
    <col min="12042" max="12042" width="3.42578125" style="157" customWidth="1"/>
    <col min="12043" max="12288" width="11.42578125" style="157"/>
    <col min="12289" max="12289" width="6.42578125" style="157" customWidth="1"/>
    <col min="12290" max="12290" width="1.140625" style="157" customWidth="1"/>
    <col min="12291" max="12291" width="57.85546875" style="157" bestFit="1" customWidth="1"/>
    <col min="12292" max="12294" width="12" style="157" bestFit="1" customWidth="1"/>
    <col min="12295" max="12295" width="12.85546875" style="157" customWidth="1"/>
    <col min="12296" max="12297" width="12" style="157" bestFit="1" customWidth="1"/>
    <col min="12298" max="12298" width="3.42578125" style="157" customWidth="1"/>
    <col min="12299" max="12544" width="11.42578125" style="157"/>
    <col min="12545" max="12545" width="6.42578125" style="157" customWidth="1"/>
    <col min="12546" max="12546" width="1.140625" style="157" customWidth="1"/>
    <col min="12547" max="12547" width="57.85546875" style="157" bestFit="1" customWidth="1"/>
    <col min="12548" max="12550" width="12" style="157" bestFit="1" customWidth="1"/>
    <col min="12551" max="12551" width="12.85546875" style="157" customWidth="1"/>
    <col min="12552" max="12553" width="12" style="157" bestFit="1" customWidth="1"/>
    <col min="12554" max="12554" width="3.42578125" style="157" customWidth="1"/>
    <col min="12555" max="12800" width="11.42578125" style="157"/>
    <col min="12801" max="12801" width="6.42578125" style="157" customWidth="1"/>
    <col min="12802" max="12802" width="1.140625" style="157" customWidth="1"/>
    <col min="12803" max="12803" width="57.85546875" style="157" bestFit="1" customWidth="1"/>
    <col min="12804" max="12806" width="12" style="157" bestFit="1" customWidth="1"/>
    <col min="12807" max="12807" width="12.85546875" style="157" customWidth="1"/>
    <col min="12808" max="12809" width="12" style="157" bestFit="1" customWidth="1"/>
    <col min="12810" max="12810" width="3.42578125" style="157" customWidth="1"/>
    <col min="12811" max="13056" width="11.42578125" style="157"/>
    <col min="13057" max="13057" width="6.42578125" style="157" customWidth="1"/>
    <col min="13058" max="13058" width="1.140625" style="157" customWidth="1"/>
    <col min="13059" max="13059" width="57.85546875" style="157" bestFit="1" customWidth="1"/>
    <col min="13060" max="13062" width="12" style="157" bestFit="1" customWidth="1"/>
    <col min="13063" max="13063" width="12.85546875" style="157" customWidth="1"/>
    <col min="13064" max="13065" width="12" style="157" bestFit="1" customWidth="1"/>
    <col min="13066" max="13066" width="3.42578125" style="157" customWidth="1"/>
    <col min="13067" max="13312" width="11.42578125" style="157"/>
    <col min="13313" max="13313" width="6.42578125" style="157" customWidth="1"/>
    <col min="13314" max="13314" width="1.140625" style="157" customWidth="1"/>
    <col min="13315" max="13315" width="57.85546875" style="157" bestFit="1" customWidth="1"/>
    <col min="13316" max="13318" width="12" style="157" bestFit="1" customWidth="1"/>
    <col min="13319" max="13319" width="12.85546875" style="157" customWidth="1"/>
    <col min="13320" max="13321" width="12" style="157" bestFit="1" customWidth="1"/>
    <col min="13322" max="13322" width="3.42578125" style="157" customWidth="1"/>
    <col min="13323" max="13568" width="11.42578125" style="157"/>
    <col min="13569" max="13569" width="6.42578125" style="157" customWidth="1"/>
    <col min="13570" max="13570" width="1.140625" style="157" customWidth="1"/>
    <col min="13571" max="13571" width="57.85546875" style="157" bestFit="1" customWidth="1"/>
    <col min="13572" max="13574" width="12" style="157" bestFit="1" customWidth="1"/>
    <col min="13575" max="13575" width="12.85546875" style="157" customWidth="1"/>
    <col min="13576" max="13577" width="12" style="157" bestFit="1" customWidth="1"/>
    <col min="13578" max="13578" width="3.42578125" style="157" customWidth="1"/>
    <col min="13579" max="13824" width="11.42578125" style="157"/>
    <col min="13825" max="13825" width="6.42578125" style="157" customWidth="1"/>
    <col min="13826" max="13826" width="1.140625" style="157" customWidth="1"/>
    <col min="13827" max="13827" width="57.85546875" style="157" bestFit="1" customWidth="1"/>
    <col min="13828" max="13830" width="12" style="157" bestFit="1" customWidth="1"/>
    <col min="13831" max="13831" width="12.85546875" style="157" customWidth="1"/>
    <col min="13832" max="13833" width="12" style="157" bestFit="1" customWidth="1"/>
    <col min="13834" max="13834" width="3.42578125" style="157" customWidth="1"/>
    <col min="13835" max="14080" width="11.42578125" style="157"/>
    <col min="14081" max="14081" width="6.42578125" style="157" customWidth="1"/>
    <col min="14082" max="14082" width="1.140625" style="157" customWidth="1"/>
    <col min="14083" max="14083" width="57.85546875" style="157" bestFit="1" customWidth="1"/>
    <col min="14084" max="14086" width="12" style="157" bestFit="1" customWidth="1"/>
    <col min="14087" max="14087" width="12.85546875" style="157" customWidth="1"/>
    <col min="14088" max="14089" width="12" style="157" bestFit="1" customWidth="1"/>
    <col min="14090" max="14090" width="3.42578125" style="157" customWidth="1"/>
    <col min="14091" max="14336" width="11.42578125" style="157"/>
    <col min="14337" max="14337" width="6.42578125" style="157" customWidth="1"/>
    <col min="14338" max="14338" width="1.140625" style="157" customWidth="1"/>
    <col min="14339" max="14339" width="57.85546875" style="157" bestFit="1" customWidth="1"/>
    <col min="14340" max="14342" width="12" style="157" bestFit="1" customWidth="1"/>
    <col min="14343" max="14343" width="12.85546875" style="157" customWidth="1"/>
    <col min="14344" max="14345" width="12" style="157" bestFit="1" customWidth="1"/>
    <col min="14346" max="14346" width="3.42578125" style="157" customWidth="1"/>
    <col min="14347" max="14592" width="11.42578125" style="157"/>
    <col min="14593" max="14593" width="6.42578125" style="157" customWidth="1"/>
    <col min="14594" max="14594" width="1.140625" style="157" customWidth="1"/>
    <col min="14595" max="14595" width="57.85546875" style="157" bestFit="1" customWidth="1"/>
    <col min="14596" max="14598" width="12" style="157" bestFit="1" customWidth="1"/>
    <col min="14599" max="14599" width="12.85546875" style="157" customWidth="1"/>
    <col min="14600" max="14601" width="12" style="157" bestFit="1" customWidth="1"/>
    <col min="14602" max="14602" width="3.42578125" style="157" customWidth="1"/>
    <col min="14603" max="14848" width="11.42578125" style="157"/>
    <col min="14849" max="14849" width="6.42578125" style="157" customWidth="1"/>
    <col min="14850" max="14850" width="1.140625" style="157" customWidth="1"/>
    <col min="14851" max="14851" width="57.85546875" style="157" bestFit="1" customWidth="1"/>
    <col min="14852" max="14854" width="12" style="157" bestFit="1" customWidth="1"/>
    <col min="14855" max="14855" width="12.85546875" style="157" customWidth="1"/>
    <col min="14856" max="14857" width="12" style="157" bestFit="1" customWidth="1"/>
    <col min="14858" max="14858" width="3.42578125" style="157" customWidth="1"/>
    <col min="14859" max="15104" width="11.42578125" style="157"/>
    <col min="15105" max="15105" width="6.42578125" style="157" customWidth="1"/>
    <col min="15106" max="15106" width="1.140625" style="157" customWidth="1"/>
    <col min="15107" max="15107" width="57.85546875" style="157" bestFit="1" customWidth="1"/>
    <col min="15108" max="15110" width="12" style="157" bestFit="1" customWidth="1"/>
    <col min="15111" max="15111" width="12.85546875" style="157" customWidth="1"/>
    <col min="15112" max="15113" width="12" style="157" bestFit="1" customWidth="1"/>
    <col min="15114" max="15114" width="3.42578125" style="157" customWidth="1"/>
    <col min="15115" max="15360" width="11.42578125" style="157"/>
    <col min="15361" max="15361" width="6.42578125" style="157" customWidth="1"/>
    <col min="15362" max="15362" width="1.140625" style="157" customWidth="1"/>
    <col min="15363" max="15363" width="57.85546875" style="157" bestFit="1" customWidth="1"/>
    <col min="15364" max="15366" width="12" style="157" bestFit="1" customWidth="1"/>
    <col min="15367" max="15367" width="12.85546875" style="157" customWidth="1"/>
    <col min="15368" max="15369" width="12" style="157" bestFit="1" customWidth="1"/>
    <col min="15370" max="15370" width="3.42578125" style="157" customWidth="1"/>
    <col min="15371" max="15616" width="11.42578125" style="157"/>
    <col min="15617" max="15617" width="6.42578125" style="157" customWidth="1"/>
    <col min="15618" max="15618" width="1.140625" style="157" customWidth="1"/>
    <col min="15619" max="15619" width="57.85546875" style="157" bestFit="1" customWidth="1"/>
    <col min="15620" max="15622" width="12" style="157" bestFit="1" customWidth="1"/>
    <col min="15623" max="15623" width="12.85546875" style="157" customWidth="1"/>
    <col min="15624" max="15625" width="12" style="157" bestFit="1" customWidth="1"/>
    <col min="15626" max="15626" width="3.42578125" style="157" customWidth="1"/>
    <col min="15627" max="15872" width="11.42578125" style="157"/>
    <col min="15873" max="15873" width="6.42578125" style="157" customWidth="1"/>
    <col min="15874" max="15874" width="1.140625" style="157" customWidth="1"/>
    <col min="15875" max="15875" width="57.85546875" style="157" bestFit="1" customWidth="1"/>
    <col min="15876" max="15878" width="12" style="157" bestFit="1" customWidth="1"/>
    <col min="15879" max="15879" width="12.85546875" style="157" customWidth="1"/>
    <col min="15880" max="15881" width="12" style="157" bestFit="1" customWidth="1"/>
    <col min="15882" max="15882" width="3.42578125" style="157" customWidth="1"/>
    <col min="15883" max="16128" width="11.42578125" style="157"/>
    <col min="16129" max="16129" width="6.42578125" style="157" customWidth="1"/>
    <col min="16130" max="16130" width="1.140625" style="157" customWidth="1"/>
    <col min="16131" max="16131" width="57.85546875" style="157" bestFit="1" customWidth="1"/>
    <col min="16132" max="16134" width="12" style="157" bestFit="1" customWidth="1"/>
    <col min="16135" max="16135" width="12.85546875" style="157" customWidth="1"/>
    <col min="16136" max="16137" width="12" style="157" bestFit="1" customWidth="1"/>
    <col min="16138" max="16138" width="3.42578125" style="157" customWidth="1"/>
    <col min="16139" max="16384" width="11.42578125" style="157"/>
  </cols>
  <sheetData>
    <row r="1" spans="1:14" ht="18.75" customHeight="1" x14ac:dyDescent="0.3">
      <c r="A1" s="1"/>
      <c r="B1" s="1"/>
      <c r="C1" s="2" t="s">
        <v>180</v>
      </c>
      <c r="D1" s="1"/>
      <c r="E1" s="1"/>
      <c r="F1" s="1"/>
      <c r="G1" s="1"/>
      <c r="H1" s="1"/>
      <c r="I1" s="1"/>
    </row>
    <row r="2" spans="1:14" s="158" customFormat="1" ht="12.75" customHeight="1" x14ac:dyDescent="0.2">
      <c r="J2" s="3"/>
      <c r="K2" s="161"/>
      <c r="L2" s="1"/>
      <c r="M2" s="1"/>
      <c r="N2" s="1"/>
    </row>
    <row r="3" spans="1:14" s="158" customFormat="1" ht="12.75" customHeight="1" x14ac:dyDescent="0.2">
      <c r="D3" s="189" t="s">
        <v>182</v>
      </c>
      <c r="E3" s="190"/>
      <c r="F3" s="185" t="s">
        <v>143</v>
      </c>
      <c r="G3" s="186"/>
      <c r="H3" s="189" t="s">
        <v>181</v>
      </c>
      <c r="I3" s="190"/>
      <c r="J3" s="5"/>
      <c r="K3" s="161"/>
      <c r="L3" s="1"/>
      <c r="M3" s="1"/>
      <c r="N3" s="1"/>
    </row>
    <row r="4" spans="1:14" s="158" customFormat="1" ht="12.75" customHeight="1" x14ac:dyDescent="0.2">
      <c r="D4" s="6" t="s">
        <v>0</v>
      </c>
      <c r="E4" s="6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8"/>
      <c r="K4" s="161"/>
      <c r="L4" s="1"/>
      <c r="M4" s="1"/>
      <c r="N4" s="1"/>
    </row>
    <row r="5" spans="1:14" s="158" customFormat="1" ht="12.75" customHeight="1" x14ac:dyDescent="0.2">
      <c r="A5" s="9"/>
      <c r="B5" s="9"/>
      <c r="C5" s="10" t="s">
        <v>2</v>
      </c>
      <c r="D5" s="11"/>
      <c r="E5" s="11"/>
      <c r="F5" s="118"/>
      <c r="G5" s="118"/>
      <c r="H5" s="118"/>
      <c r="I5" s="118"/>
      <c r="J5" s="104"/>
      <c r="K5" s="161"/>
      <c r="L5" s="1"/>
      <c r="M5" s="1"/>
      <c r="N5" s="1"/>
    </row>
    <row r="6" spans="1:14" s="158" customFormat="1" ht="12.75" customHeight="1" x14ac:dyDescent="0.2">
      <c r="A6" s="12">
        <v>30010</v>
      </c>
      <c r="B6" s="12"/>
      <c r="C6" s="158" t="s">
        <v>3</v>
      </c>
      <c r="D6" s="15">
        <v>10105</v>
      </c>
      <c r="E6" s="13"/>
      <c r="F6" s="15">
        <v>10000</v>
      </c>
      <c r="G6" s="15"/>
      <c r="H6" s="15">
        <v>10000</v>
      </c>
      <c r="I6" s="15"/>
      <c r="J6" s="104"/>
      <c r="K6" s="161" t="s">
        <v>158</v>
      </c>
      <c r="L6" s="1"/>
      <c r="M6" s="1"/>
      <c r="N6" s="1"/>
    </row>
    <row r="7" spans="1:14" s="158" customFormat="1" ht="12.75" customHeight="1" x14ac:dyDescent="0.2">
      <c r="A7" s="12">
        <v>30110</v>
      </c>
      <c r="B7" s="12"/>
      <c r="C7" s="158" t="s">
        <v>4</v>
      </c>
      <c r="D7" s="15">
        <v>11446.05</v>
      </c>
      <c r="E7" s="13"/>
      <c r="F7" s="15">
        <v>11000</v>
      </c>
      <c r="G7" s="15"/>
      <c r="H7" s="15">
        <v>11000</v>
      </c>
      <c r="I7" s="15"/>
      <c r="J7" s="104"/>
      <c r="K7" s="161"/>
      <c r="L7" s="1"/>
      <c r="M7" s="1"/>
      <c r="N7" s="1"/>
    </row>
    <row r="8" spans="1:14" s="158" customFormat="1" ht="12.75" customHeight="1" x14ac:dyDescent="0.2">
      <c r="A8" s="12">
        <v>30120</v>
      </c>
      <c r="B8" s="12"/>
      <c r="C8" s="158" t="s">
        <v>5</v>
      </c>
      <c r="D8" s="15">
        <v>5454</v>
      </c>
      <c r="E8" s="13"/>
      <c r="F8" s="15">
        <v>5450</v>
      </c>
      <c r="G8" s="15"/>
      <c r="H8" s="15">
        <v>5454</v>
      </c>
      <c r="I8" s="15"/>
      <c r="J8" s="104"/>
      <c r="K8" s="161"/>
      <c r="L8" s="1"/>
      <c r="M8" s="1"/>
      <c r="N8" s="1"/>
    </row>
    <row r="9" spans="1:14" s="158" customFormat="1" ht="12.75" customHeight="1" x14ac:dyDescent="0.2">
      <c r="A9" s="12">
        <v>30190</v>
      </c>
      <c r="B9" s="12"/>
      <c r="C9" s="14" t="s">
        <v>137</v>
      </c>
      <c r="D9" s="148">
        <v>2721.2</v>
      </c>
      <c r="E9" s="13"/>
      <c r="F9" s="15">
        <v>2750</v>
      </c>
      <c r="G9" s="15"/>
      <c r="H9" s="15">
        <v>2750</v>
      </c>
      <c r="I9" s="15"/>
      <c r="J9" s="104"/>
      <c r="K9" s="161" t="s">
        <v>141</v>
      </c>
      <c r="L9" s="1"/>
      <c r="M9" s="1"/>
      <c r="N9" s="1"/>
    </row>
    <row r="10" spans="1:14" s="158" customFormat="1" ht="25.5" customHeight="1" x14ac:dyDescent="0.2">
      <c r="A10" s="12">
        <v>30230</v>
      </c>
      <c r="B10" s="12"/>
      <c r="C10" s="14" t="s">
        <v>125</v>
      </c>
      <c r="D10" s="148">
        <v>30606.9</v>
      </c>
      <c r="E10" s="13"/>
      <c r="F10" s="15">
        <v>32350</v>
      </c>
      <c r="G10" s="15"/>
      <c r="H10" s="15">
        <v>28500</v>
      </c>
      <c r="I10" s="15"/>
      <c r="J10" s="104"/>
      <c r="K10" s="161" t="s">
        <v>212</v>
      </c>
      <c r="L10" s="178"/>
      <c r="M10" s="178"/>
      <c r="N10" s="178"/>
    </row>
    <row r="11" spans="1:14" s="158" customFormat="1" ht="12.75" customHeight="1" x14ac:dyDescent="0.2">
      <c r="A11" s="12">
        <v>30240</v>
      </c>
      <c r="B11" s="12"/>
      <c r="C11" s="158" t="s">
        <v>6</v>
      </c>
      <c r="D11" s="15">
        <v>11094.2</v>
      </c>
      <c r="E11" s="13"/>
      <c r="F11" s="15">
        <v>11000</v>
      </c>
      <c r="G11" s="15"/>
      <c r="H11" s="15">
        <v>11100</v>
      </c>
      <c r="I11" s="15"/>
      <c r="J11" s="104"/>
      <c r="K11" s="161"/>
      <c r="L11" s="1"/>
      <c r="M11" s="1"/>
      <c r="N11" s="1"/>
    </row>
    <row r="12" spans="1:14" s="158" customFormat="1" ht="12.75" customHeight="1" x14ac:dyDescent="0.2">
      <c r="A12" s="12">
        <v>30249</v>
      </c>
      <c r="B12" s="12"/>
      <c r="C12" s="158" t="s">
        <v>7</v>
      </c>
      <c r="D12" s="15">
        <v>600</v>
      </c>
      <c r="E12" s="13"/>
      <c r="F12" s="15">
        <v>500</v>
      </c>
      <c r="G12" s="15"/>
      <c r="H12" s="15">
        <v>600</v>
      </c>
      <c r="I12" s="15"/>
      <c r="J12" s="104"/>
      <c r="K12" s="162" t="s">
        <v>197</v>
      </c>
      <c r="L12" s="1"/>
      <c r="M12" s="1"/>
      <c r="N12" s="1"/>
    </row>
    <row r="13" spans="1:14" s="158" customFormat="1" ht="12.75" customHeight="1" x14ac:dyDescent="0.2">
      <c r="A13" s="16">
        <v>30260</v>
      </c>
      <c r="B13" s="12"/>
      <c r="C13" s="14" t="s">
        <v>127</v>
      </c>
      <c r="D13" s="15">
        <v>16769.2</v>
      </c>
      <c r="E13" s="13"/>
      <c r="F13" s="15">
        <v>17840</v>
      </c>
      <c r="G13" s="15"/>
      <c r="H13" s="15">
        <v>17840</v>
      </c>
      <c r="I13" s="15"/>
      <c r="J13" s="104"/>
      <c r="K13" s="161"/>
      <c r="L13" s="1"/>
      <c r="M13" s="1"/>
      <c r="N13" s="1"/>
    </row>
    <row r="14" spans="1:14" s="158" customFormat="1" ht="12.75" customHeight="1" x14ac:dyDescent="0.2">
      <c r="A14" s="12">
        <v>30310</v>
      </c>
      <c r="B14" s="12"/>
      <c r="C14" s="158" t="s">
        <v>8</v>
      </c>
      <c r="D14" s="15">
        <v>1336</v>
      </c>
      <c r="E14" s="13"/>
      <c r="F14" s="15">
        <v>1500</v>
      </c>
      <c r="G14" s="15"/>
      <c r="H14" s="15">
        <v>1500</v>
      </c>
      <c r="I14" s="15"/>
      <c r="J14" s="104"/>
      <c r="K14" s="161"/>
      <c r="L14" s="1"/>
      <c r="M14" s="1"/>
      <c r="N14" s="1"/>
    </row>
    <row r="15" spans="1:14" s="158" customFormat="1" ht="12.75" customHeight="1" x14ac:dyDescent="0.2">
      <c r="A15" s="12">
        <v>30320</v>
      </c>
      <c r="B15" s="12"/>
      <c r="C15" s="158" t="s">
        <v>9</v>
      </c>
      <c r="D15" s="148">
        <v>0</v>
      </c>
      <c r="E15" s="13"/>
      <c r="F15" s="15">
        <v>500</v>
      </c>
      <c r="G15" s="15"/>
      <c r="H15" s="15">
        <v>500</v>
      </c>
      <c r="I15" s="15"/>
      <c r="J15" s="104"/>
      <c r="K15" s="161" t="s">
        <v>152</v>
      </c>
      <c r="L15" s="1"/>
      <c r="M15" s="1"/>
      <c r="N15" s="1"/>
    </row>
    <row r="16" spans="1:14" s="158" customFormat="1" ht="12.75" customHeight="1" x14ac:dyDescent="0.2">
      <c r="A16" s="12">
        <v>30400</v>
      </c>
      <c r="B16" s="12"/>
      <c r="C16" s="158" t="s">
        <v>10</v>
      </c>
      <c r="D16" s="15">
        <v>12000</v>
      </c>
      <c r="E16" s="13"/>
      <c r="F16" s="15">
        <v>12000</v>
      </c>
      <c r="G16" s="15"/>
      <c r="H16" s="15">
        <v>12000</v>
      </c>
      <c r="I16" s="15"/>
      <c r="J16" s="14"/>
      <c r="K16" s="161"/>
      <c r="L16" s="1"/>
      <c r="M16" s="1"/>
      <c r="N16" s="1"/>
    </row>
    <row r="17" spans="1:14" s="158" customFormat="1" ht="12.75" customHeight="1" x14ac:dyDescent="0.2">
      <c r="A17" s="16">
        <v>30500</v>
      </c>
      <c r="B17" s="16"/>
      <c r="C17" s="158" t="s">
        <v>11</v>
      </c>
      <c r="D17" s="15">
        <v>6741.7</v>
      </c>
      <c r="E17" s="17"/>
      <c r="F17" s="15">
        <v>7000</v>
      </c>
      <c r="G17" s="15"/>
      <c r="H17" s="15">
        <v>6800</v>
      </c>
      <c r="I17" s="15"/>
      <c r="J17" s="117"/>
      <c r="K17" s="161"/>
      <c r="L17" s="1"/>
      <c r="M17" s="1"/>
      <c r="N17" s="1"/>
    </row>
    <row r="18" spans="1:14" s="158" customFormat="1" ht="12.75" customHeight="1" x14ac:dyDescent="0.2">
      <c r="A18" s="16">
        <v>30520</v>
      </c>
      <c r="B18" s="16"/>
      <c r="C18" s="158" t="s">
        <v>136</v>
      </c>
      <c r="D18" s="15">
        <v>2020.15</v>
      </c>
      <c r="E18" s="17"/>
      <c r="F18" s="15">
        <v>1800</v>
      </c>
      <c r="G18" s="15"/>
      <c r="H18" s="15">
        <v>1800</v>
      </c>
      <c r="I18" s="15"/>
      <c r="J18" s="104"/>
      <c r="K18" s="161" t="s">
        <v>153</v>
      </c>
      <c r="L18" s="1"/>
      <c r="M18" s="1"/>
      <c r="N18" s="1"/>
    </row>
    <row r="19" spans="1:14" s="158" customFormat="1" ht="12.75" customHeight="1" x14ac:dyDescent="0.2">
      <c r="A19" s="16">
        <v>30530</v>
      </c>
      <c r="B19" s="16"/>
      <c r="C19" s="158" t="s">
        <v>12</v>
      </c>
      <c r="D19" s="15">
        <v>297.39999999999998</v>
      </c>
      <c r="E19" s="17"/>
      <c r="F19" s="15">
        <v>400</v>
      </c>
      <c r="G19" s="15"/>
      <c r="H19" s="15">
        <v>400</v>
      </c>
      <c r="I19" s="15"/>
      <c r="J19" s="104"/>
      <c r="K19" s="161"/>
      <c r="L19" s="1"/>
      <c r="M19" s="1"/>
      <c r="N19" s="1"/>
    </row>
    <row r="20" spans="1:14" s="158" customFormat="1" ht="12.75" customHeight="1" x14ac:dyDescent="0.2">
      <c r="A20" s="12">
        <v>30550</v>
      </c>
      <c r="B20" s="12"/>
      <c r="C20" s="158" t="s">
        <v>13</v>
      </c>
      <c r="D20" s="15">
        <v>1257.5</v>
      </c>
      <c r="E20" s="13"/>
      <c r="F20" s="15">
        <v>1400</v>
      </c>
      <c r="G20" s="15"/>
      <c r="H20" s="15">
        <v>1300</v>
      </c>
      <c r="I20" s="15"/>
      <c r="J20" s="104"/>
      <c r="K20" s="161"/>
      <c r="L20" s="1"/>
      <c r="M20" s="1"/>
      <c r="N20" s="1"/>
    </row>
    <row r="21" spans="1:14" s="158" customFormat="1" ht="12.75" customHeight="1" x14ac:dyDescent="0.2">
      <c r="A21" s="16">
        <v>30700</v>
      </c>
      <c r="B21" s="16"/>
      <c r="C21" s="14" t="s">
        <v>135</v>
      </c>
      <c r="D21" s="15">
        <v>177564.1</v>
      </c>
      <c r="E21" s="17"/>
      <c r="F21" s="15">
        <v>181744.5</v>
      </c>
      <c r="G21" s="15"/>
      <c r="H21" s="15">
        <v>184756.65</v>
      </c>
      <c r="I21" s="15"/>
      <c r="J21" s="117"/>
      <c r="K21" s="161" t="s">
        <v>198</v>
      </c>
      <c r="L21" s="174"/>
      <c r="M21" s="1"/>
      <c r="N21" s="1"/>
    </row>
    <row r="22" spans="1:14" s="158" customFormat="1" ht="12.75" customHeight="1" x14ac:dyDescent="0.2">
      <c r="A22" s="16">
        <v>30800</v>
      </c>
      <c r="B22" s="16"/>
      <c r="C22" s="14" t="s">
        <v>14</v>
      </c>
      <c r="D22" s="15"/>
      <c r="E22" s="17"/>
      <c r="F22" s="15"/>
      <c r="G22" s="15"/>
      <c r="H22" s="15"/>
      <c r="I22" s="15"/>
      <c r="J22" s="117"/>
      <c r="K22" s="161"/>
      <c r="L22" s="1"/>
      <c r="M22" s="1"/>
      <c r="N22" s="1"/>
    </row>
    <row r="23" spans="1:14" s="158" customFormat="1" ht="12.75" customHeight="1" x14ac:dyDescent="0.2">
      <c r="A23" s="12">
        <v>3090</v>
      </c>
      <c r="B23" s="12"/>
      <c r="C23" s="14" t="s">
        <v>15</v>
      </c>
      <c r="D23" s="130">
        <v>3456.3</v>
      </c>
      <c r="E23" s="13"/>
      <c r="F23" s="15">
        <v>3000</v>
      </c>
      <c r="G23" s="15"/>
      <c r="H23" s="15">
        <v>3000</v>
      </c>
      <c r="I23" s="15"/>
      <c r="J23" s="104"/>
      <c r="K23" s="161"/>
      <c r="L23" s="1"/>
      <c r="M23" s="1"/>
      <c r="N23" s="1"/>
    </row>
    <row r="24" spans="1:14" s="158" customFormat="1" ht="12.75" customHeight="1" thickBot="1" x14ac:dyDescent="0.25">
      <c r="A24" s="18">
        <v>30</v>
      </c>
      <c r="B24" s="18"/>
      <c r="C24" s="18" t="s">
        <v>16</v>
      </c>
      <c r="D24" s="19">
        <f>SUM(D6:D23)</f>
        <v>293469.7</v>
      </c>
      <c r="E24" s="19">
        <f>SUM(E6:E23)</f>
        <v>0</v>
      </c>
      <c r="F24" s="19">
        <f>SUM(F6:F23)</f>
        <v>300234.5</v>
      </c>
      <c r="G24" s="19"/>
      <c r="H24" s="52">
        <f>SUM(H6:H23)</f>
        <v>299300.65000000002</v>
      </c>
      <c r="I24" s="52"/>
      <c r="J24" s="104"/>
      <c r="K24" s="161"/>
      <c r="L24" s="1"/>
      <c r="M24" s="1"/>
      <c r="N24" s="1"/>
    </row>
    <row r="25" spans="1:14" s="158" customFormat="1" ht="12.75" customHeight="1" thickTop="1" x14ac:dyDescent="0.2">
      <c r="A25" s="20"/>
      <c r="B25" s="20"/>
      <c r="C25" s="18"/>
      <c r="D25" s="21"/>
      <c r="E25" s="21"/>
      <c r="F25" s="22"/>
      <c r="H25" s="134"/>
      <c r="I25" s="49"/>
      <c r="J25" s="104"/>
      <c r="K25" s="161"/>
      <c r="L25" s="1"/>
      <c r="M25" s="1"/>
      <c r="N25" s="1"/>
    </row>
    <row r="26" spans="1:14" s="158" customFormat="1" ht="12.75" customHeight="1" x14ac:dyDescent="0.2">
      <c r="A26" s="20"/>
      <c r="B26" s="20"/>
      <c r="C26" s="18"/>
      <c r="D26" s="21"/>
      <c r="E26" s="21"/>
      <c r="F26" s="22"/>
      <c r="H26" s="134"/>
      <c r="I26" s="49"/>
      <c r="J26" s="104"/>
      <c r="K26" s="161"/>
      <c r="L26" s="1"/>
      <c r="M26" s="1"/>
      <c r="N26" s="1"/>
    </row>
    <row r="27" spans="1:14" s="158" customFormat="1" ht="12.75" customHeight="1" x14ac:dyDescent="0.2">
      <c r="A27" s="12"/>
      <c r="B27" s="12"/>
      <c r="C27" s="10" t="s">
        <v>17</v>
      </c>
      <c r="D27" s="189" t="s">
        <v>182</v>
      </c>
      <c r="E27" s="190"/>
      <c r="F27" s="189" t="s">
        <v>143</v>
      </c>
      <c r="G27" s="190"/>
      <c r="H27" s="189" t="s">
        <v>181</v>
      </c>
      <c r="I27" s="190"/>
      <c r="J27" s="123"/>
      <c r="K27" s="161"/>
      <c r="L27" s="1"/>
      <c r="M27" s="1"/>
      <c r="N27" s="1"/>
    </row>
    <row r="28" spans="1:14" s="158" customFormat="1" ht="12.75" customHeight="1" x14ac:dyDescent="0.2">
      <c r="A28" s="12">
        <v>31000</v>
      </c>
      <c r="B28" s="12"/>
      <c r="C28" s="158" t="s">
        <v>18</v>
      </c>
      <c r="D28" s="149">
        <v>2197.4</v>
      </c>
      <c r="E28" s="11"/>
      <c r="F28" s="111">
        <v>1400</v>
      </c>
      <c r="G28" s="118"/>
      <c r="H28" s="111">
        <v>2000</v>
      </c>
      <c r="I28" s="118"/>
      <c r="J28" s="104"/>
      <c r="K28" s="168"/>
      <c r="L28" s="1"/>
      <c r="M28" s="1"/>
      <c r="N28" s="1"/>
    </row>
    <row r="29" spans="1:14" s="158" customFormat="1" ht="12.75" customHeight="1" x14ac:dyDescent="0.2">
      <c r="A29" s="12">
        <v>31010</v>
      </c>
      <c r="B29" s="12"/>
      <c r="C29" s="158" t="s">
        <v>111</v>
      </c>
      <c r="D29" s="148">
        <v>565.70000000000005</v>
      </c>
      <c r="E29" s="13"/>
      <c r="F29" s="111">
        <v>350</v>
      </c>
      <c r="G29" s="15"/>
      <c r="H29" s="111">
        <v>500</v>
      </c>
      <c r="I29" s="15"/>
      <c r="J29" s="104"/>
      <c r="K29" s="161"/>
      <c r="L29" s="1"/>
      <c r="M29" s="1"/>
      <c r="N29" s="1"/>
    </row>
    <row r="30" spans="1:14" s="158" customFormat="1" ht="12.75" customHeight="1" x14ac:dyDescent="0.2">
      <c r="A30" s="12">
        <v>31011</v>
      </c>
      <c r="B30" s="12"/>
      <c r="C30" s="14" t="s">
        <v>128</v>
      </c>
      <c r="D30" s="148">
        <v>172.5</v>
      </c>
      <c r="E30" s="15"/>
      <c r="F30" s="111">
        <v>250</v>
      </c>
      <c r="G30" s="15"/>
      <c r="H30" s="111">
        <v>250</v>
      </c>
      <c r="I30" s="15"/>
      <c r="J30" s="104"/>
      <c r="K30" s="161"/>
      <c r="L30" s="1"/>
      <c r="M30" s="1"/>
      <c r="N30" s="1"/>
    </row>
    <row r="31" spans="1:14" s="158" customFormat="1" ht="12.75" customHeight="1" x14ac:dyDescent="0.2">
      <c r="A31" s="12">
        <v>31021</v>
      </c>
      <c r="B31" s="12"/>
      <c r="C31" s="158" t="s">
        <v>112</v>
      </c>
      <c r="D31" s="15">
        <v>2419.5500000000002</v>
      </c>
      <c r="E31" s="13"/>
      <c r="F31" s="111">
        <v>2800</v>
      </c>
      <c r="G31" s="15"/>
      <c r="H31" s="111">
        <v>2800</v>
      </c>
      <c r="I31" s="15"/>
      <c r="J31" s="104"/>
      <c r="K31" s="161" t="s">
        <v>138</v>
      </c>
      <c r="L31" s="1"/>
      <c r="M31" s="1"/>
      <c r="N31" s="1"/>
    </row>
    <row r="32" spans="1:14" s="158" customFormat="1" ht="12.75" customHeight="1" x14ac:dyDescent="0.2">
      <c r="A32" s="12">
        <v>31022</v>
      </c>
      <c r="B32" s="12"/>
      <c r="C32" s="14" t="s">
        <v>19</v>
      </c>
      <c r="D32" s="15">
        <v>8361</v>
      </c>
      <c r="E32" s="13"/>
      <c r="F32" s="111">
        <v>8600</v>
      </c>
      <c r="G32" s="15"/>
      <c r="H32" s="111">
        <v>8513</v>
      </c>
      <c r="I32" s="15"/>
      <c r="J32" s="104"/>
      <c r="K32" s="179" t="s">
        <v>199</v>
      </c>
      <c r="L32" s="1"/>
      <c r="M32" s="1"/>
      <c r="N32" s="1"/>
    </row>
    <row r="33" spans="1:14" s="158" customFormat="1" ht="12.75" customHeight="1" x14ac:dyDescent="0.2">
      <c r="A33" s="12">
        <v>31031</v>
      </c>
      <c r="B33" s="12"/>
      <c r="C33" s="158" t="s">
        <v>129</v>
      </c>
      <c r="D33" s="15">
        <v>1309.4000000000001</v>
      </c>
      <c r="E33" s="13"/>
      <c r="F33" s="111">
        <v>1200</v>
      </c>
      <c r="G33" s="15"/>
      <c r="H33" s="111">
        <v>1200</v>
      </c>
      <c r="I33" s="15"/>
      <c r="J33" s="104"/>
      <c r="K33" s="161"/>
      <c r="L33" s="1"/>
      <c r="M33" s="1"/>
      <c r="N33" s="1"/>
    </row>
    <row r="34" spans="1:14" s="158" customFormat="1" ht="12.75" customHeight="1" x14ac:dyDescent="0.2">
      <c r="A34" s="16">
        <v>31090</v>
      </c>
      <c r="B34" s="12"/>
      <c r="C34" s="158" t="s">
        <v>121</v>
      </c>
      <c r="D34" s="15">
        <v>103.75</v>
      </c>
      <c r="E34" s="13"/>
      <c r="F34" s="111">
        <v>200</v>
      </c>
      <c r="G34" s="15"/>
      <c r="H34" s="111">
        <v>200</v>
      </c>
      <c r="I34" s="15"/>
      <c r="J34" s="104"/>
      <c r="K34" s="161"/>
      <c r="L34" s="1"/>
      <c r="M34" s="1"/>
      <c r="N34" s="1"/>
    </row>
    <row r="35" spans="1:14" s="158" customFormat="1" ht="12.75" customHeight="1" x14ac:dyDescent="0.2">
      <c r="A35" s="16">
        <v>31100</v>
      </c>
      <c r="B35" s="12"/>
      <c r="C35" s="14" t="s">
        <v>20</v>
      </c>
      <c r="D35" s="15">
        <v>308</v>
      </c>
      <c r="E35" s="13"/>
      <c r="F35" s="111">
        <v>1000</v>
      </c>
      <c r="G35" s="15"/>
      <c r="H35" s="111">
        <v>1000</v>
      </c>
      <c r="I35" s="15"/>
      <c r="J35" s="104"/>
      <c r="K35" s="169"/>
      <c r="L35" s="1"/>
      <c r="M35" s="1"/>
      <c r="N35" s="1"/>
    </row>
    <row r="36" spans="1:14" s="158" customFormat="1" ht="12.75" customHeight="1" x14ac:dyDescent="0.2">
      <c r="A36" s="12">
        <v>31301</v>
      </c>
      <c r="B36" s="12"/>
      <c r="C36" s="158" t="s">
        <v>130</v>
      </c>
      <c r="D36" s="15">
        <v>1347.4</v>
      </c>
      <c r="E36" s="13"/>
      <c r="F36" s="111">
        <v>1400</v>
      </c>
      <c r="G36" s="15"/>
      <c r="H36" s="111">
        <v>1400</v>
      </c>
      <c r="I36" s="15"/>
      <c r="J36" s="104"/>
      <c r="K36" s="161"/>
      <c r="L36" s="1"/>
      <c r="M36" s="1"/>
      <c r="N36" s="1"/>
    </row>
    <row r="37" spans="1:14" s="158" customFormat="1" ht="12.75" customHeight="1" x14ac:dyDescent="0.2">
      <c r="A37" s="12">
        <v>31303</v>
      </c>
      <c r="B37" s="12"/>
      <c r="C37" s="158" t="s">
        <v>122</v>
      </c>
      <c r="D37" s="15">
        <v>705.45</v>
      </c>
      <c r="E37" s="13"/>
      <c r="F37" s="111">
        <v>1100</v>
      </c>
      <c r="G37" s="15"/>
      <c r="H37" s="111">
        <v>1100</v>
      </c>
      <c r="I37" s="15"/>
      <c r="J37" s="104"/>
      <c r="K37" s="161"/>
      <c r="L37" s="1"/>
      <c r="M37" s="1"/>
      <c r="N37" s="1"/>
    </row>
    <row r="38" spans="1:14" s="158" customFormat="1" ht="12.75" customHeight="1" x14ac:dyDescent="0.2">
      <c r="A38" s="16">
        <v>31340</v>
      </c>
      <c r="B38" s="16"/>
      <c r="C38" s="14" t="s">
        <v>21</v>
      </c>
      <c r="D38" s="15">
        <v>1421.4</v>
      </c>
      <c r="E38" s="13"/>
      <c r="F38" s="111">
        <v>1400</v>
      </c>
      <c r="G38" s="15"/>
      <c r="H38" s="111">
        <v>1400</v>
      </c>
      <c r="I38" s="15"/>
      <c r="J38" s="104"/>
      <c r="K38" s="161"/>
      <c r="L38" s="1"/>
      <c r="M38" s="1"/>
      <c r="N38" s="1"/>
    </row>
    <row r="39" spans="1:14" s="158" customFormat="1" ht="12.75" customHeight="1" x14ac:dyDescent="0.2">
      <c r="A39" s="12">
        <v>31370</v>
      </c>
      <c r="B39" s="12"/>
      <c r="C39" s="158" t="s">
        <v>22</v>
      </c>
      <c r="D39" s="15">
        <v>17935.400000000001</v>
      </c>
      <c r="E39" s="13"/>
      <c r="F39" s="111">
        <v>16800</v>
      </c>
      <c r="G39" s="15"/>
      <c r="H39" s="111">
        <v>17900</v>
      </c>
      <c r="I39" s="15"/>
      <c r="J39" s="104"/>
      <c r="K39" s="161"/>
      <c r="L39" s="1"/>
      <c r="M39" s="1"/>
      <c r="N39" s="1"/>
    </row>
    <row r="40" spans="1:14" s="158" customFormat="1" ht="12.75" customHeight="1" x14ac:dyDescent="0.2">
      <c r="A40" s="12">
        <v>31510</v>
      </c>
      <c r="B40" s="12"/>
      <c r="C40" s="14" t="s">
        <v>23</v>
      </c>
      <c r="D40" s="15">
        <v>10868.4</v>
      </c>
      <c r="E40" s="13"/>
      <c r="F40" s="111">
        <v>1100</v>
      </c>
      <c r="G40" s="15"/>
      <c r="H40" s="111">
        <v>1100</v>
      </c>
      <c r="I40" s="15"/>
      <c r="J40" s="104"/>
      <c r="K40" s="161"/>
      <c r="L40" s="1"/>
      <c r="M40" s="1"/>
      <c r="N40" s="1"/>
    </row>
    <row r="41" spans="1:14" s="158" customFormat="1" ht="12.75" customHeight="1" x14ac:dyDescent="0.2">
      <c r="A41" s="12">
        <v>31511</v>
      </c>
      <c r="B41" s="12"/>
      <c r="C41" s="14" t="s">
        <v>24</v>
      </c>
      <c r="D41" s="15">
        <v>344.65</v>
      </c>
      <c r="E41" s="13"/>
      <c r="F41" s="111">
        <v>700</v>
      </c>
      <c r="G41" s="15"/>
      <c r="H41" s="111">
        <v>700</v>
      </c>
      <c r="I41" s="15"/>
      <c r="J41" s="104"/>
      <c r="K41" s="161"/>
      <c r="L41" s="1"/>
      <c r="M41" s="1"/>
      <c r="N41" s="1"/>
    </row>
    <row r="42" spans="1:14" s="158" customFormat="1" ht="12.75" customHeight="1" x14ac:dyDescent="0.2">
      <c r="A42" s="12">
        <v>31512</v>
      </c>
      <c r="B42" s="12"/>
      <c r="C42" s="14" t="s">
        <v>25</v>
      </c>
      <c r="D42" s="15">
        <v>351.85</v>
      </c>
      <c r="E42" s="13"/>
      <c r="F42" s="111">
        <v>500</v>
      </c>
      <c r="G42" s="15"/>
      <c r="H42" s="111">
        <v>500</v>
      </c>
      <c r="I42" s="15"/>
      <c r="J42" s="104"/>
      <c r="K42" s="162"/>
      <c r="L42" s="1"/>
      <c r="M42" s="1"/>
      <c r="N42" s="1"/>
    </row>
    <row r="43" spans="1:14" s="158" customFormat="1" ht="12.75" customHeight="1" x14ac:dyDescent="0.2">
      <c r="A43" s="12">
        <v>31610</v>
      </c>
      <c r="B43" s="12"/>
      <c r="C43" s="158" t="s">
        <v>144</v>
      </c>
      <c r="D43" s="15">
        <v>0</v>
      </c>
      <c r="E43" s="13"/>
      <c r="F43" s="111">
        <v>500</v>
      </c>
      <c r="G43" s="15"/>
      <c r="H43" s="111"/>
      <c r="I43" s="15"/>
      <c r="J43" s="104"/>
      <c r="K43" s="164"/>
      <c r="L43" s="1"/>
      <c r="M43" s="1"/>
      <c r="N43" s="1"/>
    </row>
    <row r="44" spans="1:14" s="158" customFormat="1" ht="12.75" customHeight="1" x14ac:dyDescent="0.2">
      <c r="A44" s="12">
        <v>31701</v>
      </c>
      <c r="B44" s="12"/>
      <c r="C44" s="158" t="s">
        <v>26</v>
      </c>
      <c r="D44" s="15">
        <v>1100</v>
      </c>
      <c r="E44" s="17"/>
      <c r="F44" s="111">
        <v>1100</v>
      </c>
      <c r="G44" s="15"/>
      <c r="H44" s="111">
        <v>1100</v>
      </c>
      <c r="I44" s="15"/>
      <c r="J44" s="104"/>
      <c r="K44" s="164"/>
      <c r="L44" s="1"/>
      <c r="M44" s="1"/>
      <c r="N44" s="1"/>
    </row>
    <row r="45" spans="1:14" s="158" customFormat="1" ht="12.75" customHeight="1" x14ac:dyDescent="0.2">
      <c r="A45" s="12">
        <v>31702</v>
      </c>
      <c r="B45" s="12"/>
      <c r="C45" s="158" t="s">
        <v>27</v>
      </c>
      <c r="D45" s="15">
        <v>960.7</v>
      </c>
      <c r="E45" s="13"/>
      <c r="F45" s="111">
        <v>700</v>
      </c>
      <c r="G45" s="15"/>
      <c r="H45" s="111">
        <v>700</v>
      </c>
      <c r="I45" s="15"/>
      <c r="J45" s="104"/>
      <c r="K45" s="161" t="s">
        <v>200</v>
      </c>
      <c r="L45" s="1"/>
      <c r="M45" s="1"/>
      <c r="N45" s="1"/>
    </row>
    <row r="46" spans="1:14" s="158" customFormat="1" ht="12.75" customHeight="1" x14ac:dyDescent="0.2">
      <c r="A46" s="12">
        <v>31709</v>
      </c>
      <c r="B46" s="12"/>
      <c r="C46" s="14" t="s">
        <v>187</v>
      </c>
      <c r="D46" s="15">
        <v>451.24</v>
      </c>
      <c r="E46" s="13"/>
      <c r="F46" s="111">
        <v>100</v>
      </c>
      <c r="G46" s="15"/>
      <c r="H46" s="111">
        <v>500</v>
      </c>
      <c r="I46" s="15"/>
      <c r="J46" s="104"/>
      <c r="K46" s="161"/>
      <c r="L46" s="1"/>
      <c r="M46" s="1"/>
      <c r="N46" s="1"/>
    </row>
    <row r="47" spans="1:14" s="158" customFormat="1" ht="12.75" customHeight="1" x14ac:dyDescent="0.2">
      <c r="A47" s="12">
        <v>31710</v>
      </c>
      <c r="B47" s="12"/>
      <c r="C47" s="14" t="s">
        <v>28</v>
      </c>
      <c r="D47" s="15">
        <v>3402.6</v>
      </c>
      <c r="E47" s="13"/>
      <c r="F47" s="111">
        <v>2500</v>
      </c>
      <c r="G47" s="15"/>
      <c r="H47" s="111">
        <v>3000</v>
      </c>
      <c r="I47" s="15"/>
      <c r="J47" s="104"/>
      <c r="K47" s="161"/>
      <c r="L47" s="1"/>
      <c r="M47" s="1"/>
      <c r="N47" s="1"/>
    </row>
    <row r="48" spans="1:14" s="158" customFormat="1" ht="25.5" customHeight="1" x14ac:dyDescent="0.2">
      <c r="A48" s="12">
        <v>31711</v>
      </c>
      <c r="B48" s="12"/>
      <c r="C48" s="14" t="s">
        <v>29</v>
      </c>
      <c r="D48" s="148">
        <v>9024.15</v>
      </c>
      <c r="E48" s="13"/>
      <c r="F48" s="15">
        <v>8000</v>
      </c>
      <c r="G48" s="15"/>
      <c r="H48" s="15">
        <v>8000</v>
      </c>
      <c r="I48" s="15"/>
      <c r="J48" s="104"/>
      <c r="K48" s="179" t="s">
        <v>201</v>
      </c>
      <c r="L48" s="1"/>
      <c r="M48" s="1"/>
      <c r="N48" s="1"/>
    </row>
    <row r="49" spans="1:14" s="158" customFormat="1" ht="12.75" customHeight="1" x14ac:dyDescent="0.2">
      <c r="A49" s="12">
        <v>31712</v>
      </c>
      <c r="B49" s="12"/>
      <c r="C49" s="14" t="s">
        <v>30</v>
      </c>
      <c r="D49" s="15">
        <v>133.4</v>
      </c>
      <c r="E49" s="13"/>
      <c r="F49" s="111">
        <v>300</v>
      </c>
      <c r="G49" s="15"/>
      <c r="H49" s="111">
        <v>300</v>
      </c>
      <c r="I49" s="15"/>
      <c r="J49" s="104"/>
      <c r="K49" s="1"/>
      <c r="L49" s="1"/>
      <c r="M49" s="1"/>
      <c r="N49" s="1"/>
    </row>
    <row r="50" spans="1:14" s="158" customFormat="1" ht="25.5" customHeight="1" x14ac:dyDescent="0.2">
      <c r="A50" s="12">
        <v>31713</v>
      </c>
      <c r="B50" s="12"/>
      <c r="C50" s="14" t="s">
        <v>31</v>
      </c>
      <c r="D50" s="15">
        <v>4302.95</v>
      </c>
      <c r="E50" s="17"/>
      <c r="F50" s="111">
        <v>2500</v>
      </c>
      <c r="G50" s="15"/>
      <c r="H50" s="111">
        <v>2500</v>
      </c>
      <c r="I50" s="15"/>
      <c r="J50" s="104"/>
      <c r="K50" s="161" t="s">
        <v>188</v>
      </c>
      <c r="L50" s="1"/>
      <c r="M50" s="1"/>
      <c r="N50" s="1"/>
    </row>
    <row r="51" spans="1:14" s="158" customFormat="1" ht="12.75" customHeight="1" x14ac:dyDescent="0.2">
      <c r="A51" s="16">
        <v>31714</v>
      </c>
      <c r="B51" s="12"/>
      <c r="C51" s="14" t="s">
        <v>32</v>
      </c>
      <c r="D51" s="15">
        <v>2447.6</v>
      </c>
      <c r="E51" s="13"/>
      <c r="F51" s="111">
        <v>3000</v>
      </c>
      <c r="G51" s="15"/>
      <c r="H51" s="111">
        <v>3000</v>
      </c>
      <c r="I51" s="15"/>
      <c r="J51" s="104"/>
      <c r="K51" s="161" t="s">
        <v>154</v>
      </c>
      <c r="L51" s="1"/>
      <c r="M51" s="1"/>
      <c r="N51" s="1"/>
    </row>
    <row r="52" spans="1:14" s="158" customFormat="1" ht="12.75" customHeight="1" x14ac:dyDescent="0.2">
      <c r="A52" s="12">
        <v>31715</v>
      </c>
      <c r="B52" s="12"/>
      <c r="C52" s="14" t="s">
        <v>33</v>
      </c>
      <c r="D52" s="15">
        <v>949.6</v>
      </c>
      <c r="E52" s="31"/>
      <c r="F52" s="111">
        <v>5000</v>
      </c>
      <c r="G52" s="15"/>
      <c r="H52" s="111">
        <v>5000</v>
      </c>
      <c r="I52" s="15"/>
      <c r="J52" s="104"/>
      <c r="K52" s="179" t="s">
        <v>142</v>
      </c>
      <c r="L52" s="1"/>
      <c r="M52" s="1"/>
      <c r="N52" s="1"/>
    </row>
    <row r="53" spans="1:14" s="158" customFormat="1" ht="25.5" customHeight="1" x14ac:dyDescent="0.2">
      <c r="A53" s="12">
        <v>31719</v>
      </c>
      <c r="B53" s="12"/>
      <c r="C53" s="14" t="s">
        <v>34</v>
      </c>
      <c r="D53" s="15">
        <v>2076.4499999999998</v>
      </c>
      <c r="E53" s="13"/>
      <c r="F53" s="111">
        <v>2800</v>
      </c>
      <c r="G53" s="15"/>
      <c r="H53" s="111">
        <v>2800</v>
      </c>
      <c r="I53" s="15"/>
      <c r="J53" s="104"/>
      <c r="K53" s="162" t="s">
        <v>195</v>
      </c>
      <c r="L53" s="1"/>
      <c r="M53" s="1"/>
      <c r="N53" s="1"/>
    </row>
    <row r="54" spans="1:14" s="158" customFormat="1" ht="12.75" customHeight="1" x14ac:dyDescent="0.2">
      <c r="A54" s="12">
        <v>31790</v>
      </c>
      <c r="B54" s="12"/>
      <c r="C54" s="14" t="s">
        <v>35</v>
      </c>
      <c r="D54" s="15">
        <v>1010.1</v>
      </c>
      <c r="E54" s="13"/>
      <c r="F54" s="111">
        <v>1100</v>
      </c>
      <c r="G54" s="15"/>
      <c r="H54" s="111">
        <v>1100</v>
      </c>
      <c r="I54" s="15"/>
      <c r="J54" s="104"/>
      <c r="K54" s="161"/>
      <c r="L54" s="1"/>
      <c r="M54" s="1"/>
      <c r="N54" s="1"/>
    </row>
    <row r="55" spans="1:14" s="158" customFormat="1" ht="12.75" customHeight="1" x14ac:dyDescent="0.2">
      <c r="A55" s="24">
        <v>31810</v>
      </c>
      <c r="B55" s="24"/>
      <c r="C55" s="158" t="s">
        <v>36</v>
      </c>
      <c r="D55" s="130">
        <v>3071.05</v>
      </c>
      <c r="E55" s="13"/>
      <c r="F55" s="111">
        <v>1000</v>
      </c>
      <c r="G55" s="15"/>
      <c r="H55" s="111">
        <v>1000</v>
      </c>
      <c r="I55" s="15"/>
      <c r="J55" s="104"/>
      <c r="K55" s="161"/>
      <c r="L55" s="1"/>
      <c r="M55" s="1"/>
      <c r="N55" s="1"/>
    </row>
    <row r="56" spans="1:14" s="158" customFormat="1" ht="12.75" customHeight="1" thickBot="1" x14ac:dyDescent="0.25">
      <c r="A56" s="20">
        <v>31</v>
      </c>
      <c r="B56" s="20"/>
      <c r="C56" s="18" t="s">
        <v>37</v>
      </c>
      <c r="D56" s="19">
        <f>SUM(D28:D55)</f>
        <v>77341.690000000017</v>
      </c>
      <c r="E56" s="25"/>
      <c r="F56" s="19">
        <f>SUM(F28:F55)</f>
        <v>67400</v>
      </c>
      <c r="G56" s="19"/>
      <c r="H56" s="52">
        <f>SUM(H28:H55)</f>
        <v>69563</v>
      </c>
      <c r="I56" s="52"/>
      <c r="J56" s="104"/>
      <c r="K56" s="161"/>
      <c r="L56" s="1"/>
      <c r="M56" s="1"/>
      <c r="N56" s="1"/>
    </row>
    <row r="57" spans="1:14" s="158" customFormat="1" ht="12.75" customHeight="1" thickTop="1" x14ac:dyDescent="0.2">
      <c r="A57" s="9"/>
      <c r="B57" s="9"/>
      <c r="D57" s="26"/>
      <c r="E57" s="26"/>
      <c r="F57" s="27"/>
      <c r="G57" s="27"/>
      <c r="H57" s="119"/>
      <c r="I57" s="119"/>
      <c r="J57" s="120"/>
      <c r="K57" s="161"/>
      <c r="L57" s="1"/>
      <c r="M57" s="1"/>
      <c r="N57" s="1"/>
    </row>
    <row r="58" spans="1:14" s="158" customFormat="1" ht="12.75" customHeight="1" x14ac:dyDescent="0.2">
      <c r="A58" s="9"/>
      <c r="B58" s="9"/>
      <c r="D58" s="29"/>
      <c r="E58" s="29"/>
      <c r="F58" s="30"/>
      <c r="G58" s="30"/>
      <c r="H58" s="31"/>
      <c r="I58" s="31"/>
      <c r="J58" s="3"/>
      <c r="K58" s="161"/>
      <c r="L58" s="1"/>
      <c r="M58" s="1"/>
      <c r="N58" s="1"/>
    </row>
    <row r="59" spans="1:14" s="158" customFormat="1" ht="12.75" customHeight="1" x14ac:dyDescent="0.2">
      <c r="A59" s="9"/>
      <c r="B59" s="9"/>
      <c r="C59" s="10" t="s">
        <v>38</v>
      </c>
      <c r="D59" s="32"/>
      <c r="E59" s="32"/>
      <c r="F59" s="33"/>
      <c r="G59" s="33"/>
      <c r="H59" s="34"/>
      <c r="I59" s="34"/>
      <c r="J59" s="3"/>
      <c r="K59" s="161"/>
      <c r="L59" s="1"/>
      <c r="M59" s="1"/>
      <c r="N59" s="1"/>
    </row>
    <row r="60" spans="1:14" s="158" customFormat="1" ht="12.75" customHeight="1" x14ac:dyDescent="0.2">
      <c r="A60" s="12">
        <v>32000</v>
      </c>
      <c r="B60" s="12"/>
      <c r="C60" s="18" t="s">
        <v>39</v>
      </c>
      <c r="D60" s="11">
        <v>0</v>
      </c>
      <c r="E60" s="11"/>
      <c r="F60" s="11">
        <v>0</v>
      </c>
      <c r="G60" s="11"/>
      <c r="H60" s="11">
        <v>0</v>
      </c>
      <c r="I60" s="11"/>
      <c r="J60" s="8"/>
      <c r="K60" s="161"/>
      <c r="L60" s="1"/>
      <c r="M60" s="1"/>
      <c r="N60" s="1"/>
    </row>
    <row r="61" spans="1:14" s="158" customFormat="1" ht="12.75" customHeight="1" thickBot="1" x14ac:dyDescent="0.25">
      <c r="A61" s="20">
        <v>32</v>
      </c>
      <c r="B61" s="20"/>
      <c r="C61" s="18" t="s">
        <v>40</v>
      </c>
      <c r="D61" s="35">
        <v>0</v>
      </c>
      <c r="E61" s="35"/>
      <c r="F61" s="19">
        <v>0</v>
      </c>
      <c r="G61" s="19"/>
      <c r="H61" s="19">
        <v>0</v>
      </c>
      <c r="I61" s="36"/>
      <c r="J61" s="5"/>
      <c r="K61" s="161"/>
      <c r="L61" s="1"/>
      <c r="M61" s="1"/>
      <c r="N61" s="1"/>
    </row>
    <row r="62" spans="1:14" s="158" customFormat="1" ht="12.75" customHeight="1" thickTop="1" x14ac:dyDescent="0.2">
      <c r="A62" s="12"/>
      <c r="B62" s="12"/>
      <c r="C62" s="18"/>
      <c r="D62" s="18"/>
      <c r="E62" s="18"/>
      <c r="F62" s="22"/>
      <c r="G62" s="23"/>
      <c r="J62" s="3"/>
      <c r="K62" s="161"/>
      <c r="L62" s="1"/>
      <c r="M62" s="1"/>
      <c r="N62" s="1"/>
    </row>
    <row r="63" spans="1:14" s="158" customFormat="1" ht="12.75" customHeight="1" x14ac:dyDescent="0.2">
      <c r="A63" s="12"/>
      <c r="B63" s="12"/>
      <c r="C63" s="18"/>
      <c r="D63" s="18"/>
      <c r="E63" s="18"/>
      <c r="F63" s="22"/>
      <c r="G63" s="23"/>
      <c r="J63" s="3"/>
      <c r="K63" s="161"/>
      <c r="L63" s="1"/>
      <c r="M63" s="1"/>
      <c r="N63" s="1"/>
    </row>
    <row r="64" spans="1:14" s="158" customFormat="1" ht="12.75" customHeight="1" x14ac:dyDescent="0.2">
      <c r="A64" s="12"/>
      <c r="B64" s="12"/>
      <c r="C64" s="10" t="s">
        <v>41</v>
      </c>
      <c r="D64" s="189" t="s">
        <v>182</v>
      </c>
      <c r="E64" s="190"/>
      <c r="F64" s="185" t="s">
        <v>143</v>
      </c>
      <c r="G64" s="186"/>
      <c r="H64" s="189" t="s">
        <v>181</v>
      </c>
      <c r="I64" s="190"/>
      <c r="J64" s="5"/>
      <c r="K64" s="161"/>
      <c r="L64" s="1"/>
      <c r="M64" s="1"/>
      <c r="N64" s="1"/>
    </row>
    <row r="65" spans="1:14" s="158" customFormat="1" ht="12.75" customHeight="1" x14ac:dyDescent="0.2">
      <c r="A65" s="12">
        <v>33000</v>
      </c>
      <c r="B65" s="12"/>
      <c r="C65" s="158" t="s">
        <v>42</v>
      </c>
      <c r="D65" s="118">
        <v>21086.400000000001</v>
      </c>
      <c r="E65" s="39"/>
      <c r="F65" s="118">
        <v>21100</v>
      </c>
      <c r="G65" s="118"/>
      <c r="H65" s="118">
        <v>21100</v>
      </c>
      <c r="I65" s="118"/>
      <c r="J65" s="104"/>
      <c r="K65" s="161"/>
      <c r="L65" s="1"/>
      <c r="M65" s="1"/>
      <c r="N65" s="1"/>
    </row>
    <row r="66" spans="1:14" s="158" customFormat="1" ht="12.75" customHeight="1" x14ac:dyDescent="0.2">
      <c r="A66" s="12">
        <v>33110</v>
      </c>
      <c r="B66" s="12"/>
      <c r="C66" s="158" t="s">
        <v>43</v>
      </c>
      <c r="D66" s="15">
        <v>17739.25</v>
      </c>
      <c r="E66" s="13"/>
      <c r="F66" s="15">
        <v>2000</v>
      </c>
      <c r="G66" s="15"/>
      <c r="H66" s="15">
        <v>2000</v>
      </c>
      <c r="I66" s="15"/>
      <c r="J66" s="104"/>
      <c r="K66" s="161"/>
      <c r="L66" s="1"/>
      <c r="M66" s="1"/>
      <c r="N66" s="1"/>
    </row>
    <row r="67" spans="1:14" s="158" customFormat="1" ht="12.75" customHeight="1" x14ac:dyDescent="0.2">
      <c r="A67" s="12">
        <v>331102</v>
      </c>
      <c r="B67" s="12"/>
      <c r="C67" s="158" t="s">
        <v>150</v>
      </c>
      <c r="D67" s="15"/>
      <c r="E67" s="13"/>
      <c r="F67" s="15"/>
      <c r="G67" s="15"/>
      <c r="H67" s="15"/>
      <c r="I67" s="15"/>
      <c r="J67" s="104"/>
      <c r="K67" s="173" t="s">
        <v>179</v>
      </c>
      <c r="L67" s="175"/>
      <c r="M67" s="1"/>
      <c r="N67" s="1"/>
    </row>
    <row r="68" spans="1:14" s="158" customFormat="1" ht="25.5" customHeight="1" x14ac:dyDescent="0.2">
      <c r="A68" s="12">
        <v>331103</v>
      </c>
      <c r="B68" s="12"/>
      <c r="C68" s="158" t="s">
        <v>160</v>
      </c>
      <c r="D68" s="15"/>
      <c r="E68" s="13"/>
      <c r="F68" s="15">
        <v>30000</v>
      </c>
      <c r="G68" s="15"/>
      <c r="H68" s="15"/>
      <c r="I68" s="15"/>
      <c r="J68" s="104"/>
      <c r="K68" s="172" t="s">
        <v>196</v>
      </c>
      <c r="L68" s="1"/>
      <c r="M68" s="1"/>
      <c r="N68" s="1"/>
    </row>
    <row r="69" spans="1:14" s="158" customFormat="1" ht="12.75" customHeight="1" x14ac:dyDescent="0.2">
      <c r="A69" s="12">
        <v>331104</v>
      </c>
      <c r="B69" s="12"/>
      <c r="C69" s="158" t="s">
        <v>206</v>
      </c>
      <c r="D69" s="15"/>
      <c r="E69" s="13"/>
      <c r="F69" s="15"/>
      <c r="G69" s="15"/>
      <c r="H69" s="15">
        <v>1500</v>
      </c>
      <c r="I69" s="15"/>
      <c r="J69" s="104"/>
      <c r="K69" s="179" t="s">
        <v>207</v>
      </c>
      <c r="L69" s="1"/>
      <c r="M69" s="1"/>
      <c r="N69" s="1"/>
    </row>
    <row r="70" spans="1:14" s="158" customFormat="1" ht="12.75" customHeight="1" x14ac:dyDescent="0.2">
      <c r="A70" s="12">
        <v>33111</v>
      </c>
      <c r="B70" s="12"/>
      <c r="C70" s="158" t="s">
        <v>44</v>
      </c>
      <c r="D70" s="15">
        <v>3206.15</v>
      </c>
      <c r="E70" s="13"/>
      <c r="F70" s="15">
        <v>2000</v>
      </c>
      <c r="G70" s="15"/>
      <c r="H70" s="15">
        <v>2000</v>
      </c>
      <c r="I70" s="15"/>
      <c r="J70" s="104"/>
      <c r="K70" s="173" t="s">
        <v>124</v>
      </c>
      <c r="L70" s="175"/>
      <c r="M70" s="1"/>
      <c r="N70" s="1"/>
    </row>
    <row r="71" spans="1:14" s="158" customFormat="1" ht="12.75" customHeight="1" x14ac:dyDescent="0.2">
      <c r="A71" s="12">
        <v>3311101</v>
      </c>
      <c r="B71" s="12"/>
      <c r="C71" s="158" t="s">
        <v>171</v>
      </c>
      <c r="D71" s="15"/>
      <c r="E71" s="13"/>
      <c r="F71" s="15">
        <v>15000</v>
      </c>
      <c r="G71" s="15"/>
      <c r="H71" s="15"/>
      <c r="I71" s="15"/>
      <c r="J71" s="104"/>
      <c r="K71" s="173" t="s">
        <v>167</v>
      </c>
      <c r="L71" s="1"/>
      <c r="M71" s="1"/>
      <c r="N71" s="1"/>
    </row>
    <row r="72" spans="1:14" s="158" customFormat="1" ht="38.25" customHeight="1" x14ac:dyDescent="0.2">
      <c r="A72" s="12">
        <v>3311102</v>
      </c>
      <c r="B72" s="12"/>
      <c r="C72" s="158" t="s">
        <v>161</v>
      </c>
      <c r="D72" s="15"/>
      <c r="E72" s="13"/>
      <c r="F72" s="15">
        <v>32500</v>
      </c>
      <c r="G72" s="15"/>
      <c r="H72" s="15"/>
      <c r="I72" s="15"/>
      <c r="J72" s="104"/>
      <c r="K72" s="173" t="s">
        <v>162</v>
      </c>
      <c r="L72" s="1"/>
      <c r="M72" s="1"/>
      <c r="N72" s="1"/>
    </row>
    <row r="73" spans="1:14" s="158" customFormat="1" ht="12.75" customHeight="1" x14ac:dyDescent="0.2">
      <c r="A73" s="12">
        <v>3311103</v>
      </c>
      <c r="B73" s="12"/>
      <c r="C73" s="158" t="s">
        <v>202</v>
      </c>
      <c r="D73" s="15"/>
      <c r="E73" s="13"/>
      <c r="F73" s="15"/>
      <c r="G73" s="15"/>
      <c r="H73" s="15">
        <v>4000</v>
      </c>
      <c r="I73" s="15"/>
      <c r="J73" s="104"/>
      <c r="K73" s="179" t="s">
        <v>203</v>
      </c>
      <c r="L73" s="1"/>
      <c r="M73" s="1"/>
      <c r="N73" s="1"/>
    </row>
    <row r="74" spans="1:14" s="158" customFormat="1" ht="12.75" customHeight="1" x14ac:dyDescent="0.2">
      <c r="A74" s="12">
        <v>3311104</v>
      </c>
      <c r="B74" s="12"/>
      <c r="C74" s="158" t="s">
        <v>204</v>
      </c>
      <c r="D74" s="15"/>
      <c r="E74" s="13"/>
      <c r="F74" s="15"/>
      <c r="G74" s="15"/>
      <c r="H74" s="15">
        <v>3000</v>
      </c>
      <c r="I74" s="15"/>
      <c r="J74" s="104"/>
      <c r="K74" s="179" t="s">
        <v>205</v>
      </c>
      <c r="L74" s="1"/>
      <c r="M74" s="1"/>
      <c r="N74" s="1"/>
    </row>
    <row r="75" spans="1:14" s="158" customFormat="1" ht="12.75" customHeight="1" x14ac:dyDescent="0.2">
      <c r="A75" s="12">
        <v>33112</v>
      </c>
      <c r="B75" s="12"/>
      <c r="C75" s="158" t="s">
        <v>45</v>
      </c>
      <c r="D75" s="15">
        <v>1718.15</v>
      </c>
      <c r="E75" s="13"/>
      <c r="F75" s="15">
        <v>2000</v>
      </c>
      <c r="G75" s="15"/>
      <c r="H75" s="15">
        <v>2000</v>
      </c>
      <c r="I75" s="15"/>
      <c r="J75" s="104"/>
      <c r="K75" s="173" t="s">
        <v>163</v>
      </c>
      <c r="L75" s="1"/>
      <c r="M75" s="1"/>
      <c r="N75" s="1"/>
    </row>
    <row r="76" spans="1:14" s="158" customFormat="1" ht="12.75" customHeight="1" x14ac:dyDescent="0.2">
      <c r="A76" s="12">
        <v>33221</v>
      </c>
      <c r="B76" s="12"/>
      <c r="C76" s="158" t="s">
        <v>46</v>
      </c>
      <c r="D76" s="148">
        <v>4426.8999999999996</v>
      </c>
      <c r="E76" s="13"/>
      <c r="F76" s="15">
        <v>5900</v>
      </c>
      <c r="G76" s="15"/>
      <c r="H76" s="15">
        <v>5500</v>
      </c>
      <c r="I76" s="15"/>
      <c r="J76" s="104"/>
      <c r="K76" s="161"/>
      <c r="L76" s="1"/>
      <c r="M76" s="1"/>
      <c r="N76" s="1"/>
    </row>
    <row r="77" spans="1:14" s="158" customFormat="1" ht="12.75" customHeight="1" x14ac:dyDescent="0.2">
      <c r="A77" s="12">
        <v>33222</v>
      </c>
      <c r="B77" s="12"/>
      <c r="C77" s="158" t="s">
        <v>47</v>
      </c>
      <c r="D77" s="15">
        <v>6021.55</v>
      </c>
      <c r="E77" s="13"/>
      <c r="F77" s="15">
        <v>8000</v>
      </c>
      <c r="G77" s="15"/>
      <c r="H77" s="15">
        <v>8000</v>
      </c>
      <c r="I77" s="15"/>
      <c r="J77" s="104"/>
      <c r="K77" s="161"/>
      <c r="L77" s="1"/>
      <c r="M77" s="1"/>
      <c r="N77" s="1"/>
    </row>
    <row r="78" spans="1:14" s="158" customFormat="1" ht="12.75" customHeight="1" x14ac:dyDescent="0.2">
      <c r="A78" s="12">
        <v>33250</v>
      </c>
      <c r="B78" s="12"/>
      <c r="C78" s="158" t="s">
        <v>145</v>
      </c>
      <c r="D78" s="130">
        <v>0</v>
      </c>
      <c r="E78" s="13"/>
      <c r="F78" s="15"/>
      <c r="G78" s="15"/>
      <c r="H78" s="15"/>
      <c r="I78" s="15"/>
      <c r="J78" s="104"/>
      <c r="K78" s="161"/>
      <c r="L78" s="1"/>
      <c r="M78" s="1"/>
      <c r="N78" s="1"/>
    </row>
    <row r="79" spans="1:14" s="158" customFormat="1" ht="12.75" customHeight="1" thickBot="1" x14ac:dyDescent="0.25">
      <c r="A79" s="20">
        <v>33</v>
      </c>
      <c r="B79" s="20"/>
      <c r="C79" s="18" t="s">
        <v>48</v>
      </c>
      <c r="D79" s="150">
        <f>SUM(D65:D78)</f>
        <v>54198.400000000009</v>
      </c>
      <c r="E79" s="19"/>
      <c r="F79" s="19">
        <f>SUM(F65:F77)</f>
        <v>118500</v>
      </c>
      <c r="G79" s="19"/>
      <c r="H79" s="52">
        <f>SUM(H65:H77)</f>
        <v>49100</v>
      </c>
      <c r="I79" s="52"/>
      <c r="J79" s="104"/>
      <c r="K79" s="161"/>
      <c r="L79" s="1"/>
      <c r="M79" s="1"/>
      <c r="N79" s="1"/>
    </row>
    <row r="80" spans="1:14" s="158" customFormat="1" ht="12.75" customHeight="1" thickTop="1" x14ac:dyDescent="0.2">
      <c r="A80" s="9"/>
      <c r="B80" s="9"/>
      <c r="D80" s="31"/>
      <c r="E80" s="28"/>
      <c r="F80" s="40"/>
      <c r="G80" s="40"/>
      <c r="H80" s="138"/>
      <c r="I80" s="119"/>
      <c r="J80" s="120"/>
      <c r="K80" s="161"/>
      <c r="L80" s="1"/>
      <c r="M80" s="1"/>
      <c r="N80" s="1"/>
    </row>
    <row r="81" spans="1:14" s="158" customFormat="1" ht="12.75" customHeight="1" x14ac:dyDescent="0.2">
      <c r="A81" s="12"/>
      <c r="B81" s="12"/>
      <c r="D81" s="31"/>
      <c r="E81" s="31"/>
      <c r="F81" s="13"/>
      <c r="G81" s="13"/>
      <c r="H81" s="139"/>
      <c r="I81" s="121"/>
      <c r="J81" s="120"/>
      <c r="K81" s="161"/>
      <c r="L81" s="1"/>
      <c r="M81" s="1"/>
      <c r="N81" s="1"/>
    </row>
    <row r="82" spans="1:14" s="158" customFormat="1" ht="12.75" customHeight="1" x14ac:dyDescent="0.2">
      <c r="A82" s="12"/>
      <c r="B82" s="12"/>
      <c r="C82" s="10" t="s">
        <v>49</v>
      </c>
      <c r="D82" s="43"/>
      <c r="E82" s="41"/>
      <c r="F82" s="42"/>
      <c r="G82" s="42"/>
      <c r="H82" s="140"/>
      <c r="I82" s="122"/>
      <c r="J82" s="123"/>
      <c r="K82" s="161"/>
      <c r="L82" s="1"/>
      <c r="M82" s="1"/>
      <c r="N82" s="1"/>
    </row>
    <row r="83" spans="1:14" s="158" customFormat="1" ht="12.75" customHeight="1" x14ac:dyDescent="0.2">
      <c r="A83" s="12">
        <v>36101</v>
      </c>
      <c r="B83" s="12"/>
      <c r="C83" s="158" t="s">
        <v>50</v>
      </c>
      <c r="D83" s="15">
        <v>2975</v>
      </c>
      <c r="E83" s="44"/>
      <c r="F83" s="15">
        <v>3500</v>
      </c>
      <c r="G83" s="13"/>
      <c r="H83" s="15">
        <v>3500</v>
      </c>
      <c r="I83" s="15"/>
      <c r="J83" s="104"/>
      <c r="K83" s="179" t="s">
        <v>209</v>
      </c>
      <c r="L83" s="1"/>
      <c r="M83" s="1"/>
      <c r="N83" s="1"/>
    </row>
    <row r="84" spans="1:14" s="158" customFormat="1" ht="12.75" customHeight="1" x14ac:dyDescent="0.2">
      <c r="A84" s="12">
        <v>36124</v>
      </c>
      <c r="B84" s="12"/>
      <c r="C84" s="158" t="s">
        <v>115</v>
      </c>
      <c r="D84" s="15"/>
      <c r="E84" s="44"/>
      <c r="F84" s="17">
        <v>0</v>
      </c>
      <c r="G84" s="13"/>
      <c r="H84" s="17">
        <v>0</v>
      </c>
      <c r="I84" s="15"/>
      <c r="J84" s="104"/>
      <c r="K84" s="168"/>
      <c r="L84" s="1"/>
      <c r="M84" s="1"/>
      <c r="N84" s="1"/>
    </row>
    <row r="85" spans="1:14" s="158" customFormat="1" ht="12.75" customHeight="1" x14ac:dyDescent="0.2">
      <c r="A85" s="16">
        <v>36300</v>
      </c>
      <c r="B85" s="12"/>
      <c r="C85" s="158" t="s">
        <v>51</v>
      </c>
      <c r="D85" s="15">
        <v>31138</v>
      </c>
      <c r="E85" s="13"/>
      <c r="F85" s="15">
        <v>32400</v>
      </c>
      <c r="G85" s="13"/>
      <c r="H85" s="15">
        <v>32734</v>
      </c>
      <c r="I85" s="15"/>
      <c r="J85" s="104"/>
      <c r="K85" s="179" t="s">
        <v>199</v>
      </c>
      <c r="L85" s="1"/>
      <c r="M85" s="1"/>
      <c r="N85" s="1"/>
    </row>
    <row r="86" spans="1:14" s="158" customFormat="1" ht="12.75" customHeight="1" x14ac:dyDescent="0.2">
      <c r="A86" s="16">
        <v>36310</v>
      </c>
      <c r="B86" s="12"/>
      <c r="C86" s="158" t="s">
        <v>52</v>
      </c>
      <c r="D86" s="15">
        <v>3039.1</v>
      </c>
      <c r="E86" s="13"/>
      <c r="F86" s="15">
        <v>2200</v>
      </c>
      <c r="G86" s="13"/>
      <c r="H86" s="15">
        <v>2760</v>
      </c>
      <c r="I86" s="15"/>
      <c r="J86" s="104"/>
      <c r="K86" s="168"/>
      <c r="L86" s="1"/>
      <c r="M86" s="1"/>
      <c r="N86" s="1"/>
    </row>
    <row r="87" spans="1:14" s="158" customFormat="1" ht="12.75" customHeight="1" thickBot="1" x14ac:dyDescent="0.25">
      <c r="A87" s="20">
        <v>36</v>
      </c>
      <c r="B87" s="20"/>
      <c r="C87" s="18" t="s">
        <v>53</v>
      </c>
      <c r="D87" s="19">
        <f>SUM(D83:D86)</f>
        <v>37152.1</v>
      </c>
      <c r="E87" s="45"/>
      <c r="F87" s="19">
        <f>SUM(F83:F86)</f>
        <v>38100</v>
      </c>
      <c r="G87" s="19"/>
      <c r="H87" s="52">
        <f>SUM(H83:H86)</f>
        <v>38994</v>
      </c>
      <c r="I87" s="52"/>
      <c r="J87" s="104"/>
      <c r="K87" s="161"/>
      <c r="L87" s="1"/>
      <c r="M87" s="1"/>
      <c r="N87" s="1"/>
    </row>
    <row r="88" spans="1:14" s="158" customFormat="1" ht="12.75" customHeight="1" thickTop="1" x14ac:dyDescent="0.2">
      <c r="A88" s="9"/>
      <c r="B88" s="9"/>
      <c r="C88" s="10"/>
      <c r="D88" s="46"/>
      <c r="E88" s="46"/>
      <c r="F88" s="47"/>
      <c r="G88" s="38"/>
      <c r="H88" s="124"/>
      <c r="I88" s="124"/>
      <c r="J88" s="123"/>
      <c r="K88" s="161"/>
      <c r="L88" s="1"/>
      <c r="M88" s="1"/>
      <c r="N88" s="1"/>
    </row>
    <row r="89" spans="1:14" s="158" customFormat="1" ht="12.75" customHeight="1" x14ac:dyDescent="0.2">
      <c r="A89" s="16"/>
      <c r="B89" s="16"/>
      <c r="C89" s="48" t="s">
        <v>54</v>
      </c>
      <c r="D89" s="15"/>
      <c r="E89" s="15"/>
      <c r="F89" s="49"/>
      <c r="G89" s="49"/>
      <c r="H89" s="49"/>
      <c r="I89" s="49"/>
      <c r="J89" s="123"/>
      <c r="K89" s="161" t="s">
        <v>123</v>
      </c>
      <c r="L89" s="1"/>
      <c r="M89" s="1"/>
      <c r="N89" s="1"/>
    </row>
    <row r="90" spans="1:14" s="158" customFormat="1" ht="12.75" customHeight="1" x14ac:dyDescent="0.2">
      <c r="A90" s="16">
        <v>37110</v>
      </c>
      <c r="B90" s="16"/>
      <c r="C90" s="14" t="s">
        <v>55</v>
      </c>
      <c r="D90" s="15">
        <v>0</v>
      </c>
      <c r="E90" s="15"/>
      <c r="F90" s="49"/>
      <c r="G90" s="49"/>
      <c r="H90" s="49"/>
      <c r="I90" s="49"/>
      <c r="J90" s="123"/>
      <c r="K90" s="161"/>
      <c r="L90" s="1"/>
      <c r="M90" s="1"/>
      <c r="N90" s="1"/>
    </row>
    <row r="91" spans="1:14" s="158" customFormat="1" ht="12.75" customHeight="1" x14ac:dyDescent="0.2">
      <c r="A91" s="16">
        <v>37200</v>
      </c>
      <c r="B91" s="16"/>
      <c r="C91" s="14" t="s">
        <v>56</v>
      </c>
      <c r="D91" s="15">
        <v>3176.95</v>
      </c>
      <c r="E91" s="15"/>
      <c r="F91" s="49"/>
      <c r="G91" s="49"/>
      <c r="H91" s="49"/>
      <c r="I91" s="49"/>
      <c r="J91" s="123"/>
      <c r="K91" s="161"/>
      <c r="L91" s="1"/>
      <c r="M91" s="1"/>
      <c r="N91" s="1"/>
    </row>
    <row r="92" spans="1:14" s="158" customFormat="1" ht="12.75" customHeight="1" x14ac:dyDescent="0.2">
      <c r="A92" s="16">
        <v>37320</v>
      </c>
      <c r="B92" s="16"/>
      <c r="C92" s="14" t="s">
        <v>57</v>
      </c>
      <c r="D92" s="15">
        <v>15104</v>
      </c>
      <c r="E92" s="15"/>
      <c r="F92" s="49"/>
      <c r="G92" s="49"/>
      <c r="H92" s="49"/>
      <c r="I92" s="49"/>
      <c r="J92" s="123"/>
      <c r="K92" s="161"/>
      <c r="L92" s="1"/>
      <c r="M92" s="1"/>
      <c r="N92" s="1"/>
    </row>
    <row r="93" spans="1:14" s="158" customFormat="1" ht="12.75" customHeight="1" x14ac:dyDescent="0.2">
      <c r="A93" s="16">
        <v>37321</v>
      </c>
      <c r="B93" s="16"/>
      <c r="C93" s="14" t="s">
        <v>132</v>
      </c>
      <c r="D93" s="15">
        <v>415</v>
      </c>
      <c r="E93" s="15"/>
      <c r="F93" s="49"/>
      <c r="G93" s="49"/>
      <c r="H93" s="49"/>
      <c r="I93" s="49"/>
      <c r="J93" s="123"/>
      <c r="K93" s="161"/>
      <c r="L93" s="1"/>
      <c r="M93" s="1"/>
      <c r="N93" s="1"/>
    </row>
    <row r="94" spans="1:14" s="158" customFormat="1" ht="12.75" customHeight="1" x14ac:dyDescent="0.2">
      <c r="A94" s="16">
        <v>372211</v>
      </c>
      <c r="B94" s="16"/>
      <c r="C94" s="14" t="s">
        <v>131</v>
      </c>
      <c r="D94" s="15">
        <v>218</v>
      </c>
      <c r="E94" s="15"/>
      <c r="F94" s="49"/>
      <c r="G94" s="49"/>
      <c r="H94" s="49"/>
      <c r="I94" s="49"/>
      <c r="J94" s="123"/>
      <c r="K94" s="161"/>
      <c r="L94" s="1"/>
      <c r="M94" s="1"/>
      <c r="N94" s="1"/>
    </row>
    <row r="95" spans="1:14" s="158" customFormat="1" ht="12.75" customHeight="1" x14ac:dyDescent="0.2">
      <c r="A95" s="16">
        <v>37400</v>
      </c>
      <c r="B95" s="16"/>
      <c r="C95" s="14" t="s">
        <v>58</v>
      </c>
      <c r="D95" s="130"/>
      <c r="E95" s="15"/>
      <c r="F95" s="49"/>
      <c r="G95" s="49"/>
      <c r="H95" s="49"/>
      <c r="I95" s="49"/>
      <c r="J95" s="123"/>
      <c r="K95" s="161"/>
      <c r="L95" s="1"/>
      <c r="M95" s="1"/>
      <c r="N95" s="1"/>
    </row>
    <row r="96" spans="1:14" s="158" customFormat="1" ht="12.75" customHeight="1" thickBot="1" x14ac:dyDescent="0.25">
      <c r="A96" s="50">
        <v>37</v>
      </c>
      <c r="B96" s="16"/>
      <c r="C96" s="51" t="s">
        <v>59</v>
      </c>
      <c r="D96" s="52">
        <f>SUM(D90:D95)</f>
        <v>18913.95</v>
      </c>
      <c r="E96" s="52"/>
      <c r="F96" s="49"/>
      <c r="G96" s="49"/>
      <c r="H96" s="49"/>
      <c r="I96" s="49"/>
      <c r="J96" s="123"/>
      <c r="K96" s="161"/>
      <c r="L96" s="1"/>
      <c r="M96" s="1"/>
      <c r="N96" s="1"/>
    </row>
    <row r="97" spans="1:14" s="158" customFormat="1" ht="12.75" customHeight="1" thickTop="1" x14ac:dyDescent="0.2">
      <c r="A97" s="12"/>
      <c r="B97" s="12"/>
      <c r="C97" s="53"/>
      <c r="D97" s="54"/>
      <c r="E97" s="55"/>
      <c r="F97" s="56"/>
      <c r="G97" s="57"/>
      <c r="H97" s="118"/>
      <c r="I97" s="118"/>
      <c r="J97" s="120"/>
      <c r="K97" s="161"/>
      <c r="L97" s="1"/>
      <c r="M97" s="1"/>
      <c r="N97" s="1"/>
    </row>
    <row r="98" spans="1:14" s="158" customFormat="1" ht="12.75" customHeight="1" x14ac:dyDescent="0.2">
      <c r="A98" s="12"/>
      <c r="B98" s="12"/>
      <c r="C98" s="48" t="s">
        <v>60</v>
      </c>
      <c r="D98" s="31"/>
      <c r="E98" s="31"/>
      <c r="F98" s="31"/>
      <c r="G98" s="31"/>
      <c r="H98" s="121"/>
      <c r="I98" s="121"/>
      <c r="J98" s="120"/>
      <c r="K98" s="161"/>
      <c r="L98" s="1"/>
      <c r="M98" s="1"/>
      <c r="N98" s="1"/>
    </row>
    <row r="99" spans="1:14" s="158" customFormat="1" ht="25.5" customHeight="1" x14ac:dyDescent="0.2">
      <c r="A99" s="12">
        <v>38260</v>
      </c>
      <c r="B99" s="12"/>
      <c r="C99" s="158" t="s">
        <v>61</v>
      </c>
      <c r="D99" s="151">
        <v>3999</v>
      </c>
      <c r="E99" s="30"/>
      <c r="F99" s="30"/>
      <c r="G99" s="30"/>
      <c r="H99" s="82"/>
      <c r="I99" s="121"/>
      <c r="J99" s="120"/>
      <c r="K99" s="179" t="s">
        <v>211</v>
      </c>
      <c r="L99" s="1"/>
      <c r="M99" s="1"/>
      <c r="N99" s="1"/>
    </row>
    <row r="100" spans="1:14" s="158" customFormat="1" ht="25.5" customHeight="1" x14ac:dyDescent="0.2">
      <c r="A100" s="12">
        <v>38261</v>
      </c>
      <c r="B100" s="12"/>
      <c r="C100" s="158" t="s">
        <v>140</v>
      </c>
      <c r="D100" s="151"/>
      <c r="E100" s="30"/>
      <c r="F100" s="30"/>
      <c r="G100" s="30"/>
      <c r="H100" s="82"/>
      <c r="I100" s="121"/>
      <c r="J100" s="120"/>
      <c r="K100" s="179" t="s">
        <v>208</v>
      </c>
      <c r="L100" s="1"/>
      <c r="M100" s="1"/>
      <c r="N100" s="1"/>
    </row>
    <row r="101" spans="1:14" s="158" customFormat="1" ht="12.75" customHeight="1" thickBot="1" x14ac:dyDescent="0.25">
      <c r="A101" s="20">
        <v>38</v>
      </c>
      <c r="B101" s="20"/>
      <c r="C101" s="18" t="s">
        <v>62</v>
      </c>
      <c r="D101" s="58">
        <f>SUM(D99:D100)</f>
        <v>3999</v>
      </c>
      <c r="E101" s="59"/>
      <c r="F101" s="58">
        <f>SUM(F99:F100)</f>
        <v>0</v>
      </c>
      <c r="G101" s="58"/>
      <c r="H101" s="84">
        <f>SUM(H99:H100)</f>
        <v>0</v>
      </c>
      <c r="I101" s="52"/>
      <c r="J101" s="125"/>
      <c r="K101" s="161"/>
      <c r="L101" s="1"/>
      <c r="M101" s="1"/>
      <c r="N101" s="1"/>
    </row>
    <row r="102" spans="1:14" s="158" customFormat="1" ht="12.75" customHeight="1" thickTop="1" x14ac:dyDescent="0.2">
      <c r="A102" s="12"/>
      <c r="B102" s="12"/>
      <c r="D102" s="28"/>
      <c r="E102" s="60"/>
      <c r="F102" s="61"/>
      <c r="G102" s="61"/>
      <c r="H102" s="126"/>
      <c r="I102" s="126"/>
      <c r="J102" s="120"/>
      <c r="K102" s="161"/>
      <c r="L102" s="1"/>
      <c r="M102" s="1"/>
      <c r="N102" s="1"/>
    </row>
    <row r="103" spans="1:14" s="158" customFormat="1" ht="12.75" customHeight="1" x14ac:dyDescent="0.2">
      <c r="A103" s="12"/>
      <c r="B103" s="12"/>
      <c r="C103" s="10" t="s">
        <v>63</v>
      </c>
      <c r="D103" s="43"/>
      <c r="E103" s="43"/>
      <c r="F103" s="62"/>
      <c r="G103" s="62"/>
      <c r="H103" s="127"/>
      <c r="I103" s="127"/>
      <c r="J103" s="123"/>
      <c r="K103" s="161"/>
      <c r="L103" s="1"/>
      <c r="M103" s="1"/>
      <c r="N103" s="1"/>
    </row>
    <row r="104" spans="1:14" s="158" customFormat="1" ht="12.75" customHeight="1" x14ac:dyDescent="0.2">
      <c r="A104" s="12">
        <v>39010</v>
      </c>
      <c r="B104" s="12"/>
      <c r="C104" s="14" t="s">
        <v>64</v>
      </c>
      <c r="D104" s="15">
        <v>8000</v>
      </c>
      <c r="E104" s="13"/>
      <c r="F104" s="80">
        <v>8000</v>
      </c>
      <c r="G104" s="80"/>
      <c r="H104" s="80">
        <v>10000</v>
      </c>
      <c r="I104" s="80"/>
      <c r="J104" s="104"/>
      <c r="K104" s="161"/>
      <c r="L104" s="1"/>
      <c r="M104" s="1"/>
      <c r="N104" s="1"/>
    </row>
    <row r="105" spans="1:14" s="158" customFormat="1" ht="12.75" customHeight="1" x14ac:dyDescent="0.2">
      <c r="A105" s="12">
        <v>39014</v>
      </c>
      <c r="B105" s="12"/>
      <c r="C105" s="14" t="s">
        <v>65</v>
      </c>
      <c r="D105" s="15">
        <v>0</v>
      </c>
      <c r="E105" s="13"/>
      <c r="F105" s="80"/>
      <c r="G105" s="80"/>
      <c r="H105" s="80"/>
      <c r="I105" s="80"/>
      <c r="J105" s="104"/>
      <c r="K105" s="161" t="s">
        <v>165</v>
      </c>
      <c r="L105" s="1"/>
      <c r="M105" s="1"/>
      <c r="N105" s="1"/>
    </row>
    <row r="106" spans="1:14" s="158" customFormat="1" ht="12.75" customHeight="1" x14ac:dyDescent="0.2">
      <c r="A106" s="12">
        <v>39020</v>
      </c>
      <c r="B106" s="12"/>
      <c r="C106" s="14" t="s">
        <v>66</v>
      </c>
      <c r="D106" s="15">
        <v>2000</v>
      </c>
      <c r="E106" s="13"/>
      <c r="F106" s="80">
        <v>2000</v>
      </c>
      <c r="G106" s="80"/>
      <c r="H106" s="80">
        <v>2000</v>
      </c>
      <c r="I106" s="80"/>
      <c r="J106" s="104"/>
      <c r="K106" s="162" t="s">
        <v>164</v>
      </c>
      <c r="L106" s="1"/>
      <c r="M106" s="1"/>
      <c r="N106" s="1"/>
    </row>
    <row r="107" spans="1:14" s="158" customFormat="1" ht="38.25" customHeight="1" x14ac:dyDescent="0.2">
      <c r="A107" s="12">
        <v>39021</v>
      </c>
      <c r="B107" s="12"/>
      <c r="C107" s="14" t="s">
        <v>67</v>
      </c>
      <c r="D107" s="15">
        <v>18970</v>
      </c>
      <c r="E107" s="13"/>
      <c r="F107" s="80">
        <v>13650</v>
      </c>
      <c r="G107" s="80"/>
      <c r="H107" s="65">
        <v>0</v>
      </c>
      <c r="I107" s="80"/>
      <c r="J107" s="104"/>
      <c r="K107" s="173" t="s">
        <v>210</v>
      </c>
      <c r="L107" s="1"/>
      <c r="M107" s="1"/>
      <c r="N107" s="1"/>
    </row>
    <row r="108" spans="1:14" s="158" customFormat="1" ht="12.75" customHeight="1" x14ac:dyDescent="0.2">
      <c r="A108" s="24">
        <v>39050</v>
      </c>
      <c r="B108" s="24"/>
      <c r="C108" s="14" t="s">
        <v>68</v>
      </c>
      <c r="D108" s="130">
        <v>5000</v>
      </c>
      <c r="E108" s="7"/>
      <c r="F108" s="103">
        <v>0</v>
      </c>
      <c r="G108" s="103"/>
      <c r="H108" s="103">
        <v>0</v>
      </c>
      <c r="I108" s="103"/>
      <c r="J108" s="104"/>
      <c r="K108" s="161"/>
      <c r="L108" s="1"/>
      <c r="M108" s="1"/>
      <c r="N108" s="1"/>
    </row>
    <row r="109" spans="1:14" s="158" customFormat="1" ht="12.75" customHeight="1" thickBot="1" x14ac:dyDescent="0.25">
      <c r="A109" s="20">
        <v>39</v>
      </c>
      <c r="B109" s="20"/>
      <c r="C109" s="18" t="s">
        <v>69</v>
      </c>
      <c r="D109" s="19">
        <f>SUM(D104:D108)</f>
        <v>33970</v>
      </c>
      <c r="E109" s="19"/>
      <c r="F109" s="19">
        <f>SUM(F104:F108)</f>
        <v>23650</v>
      </c>
      <c r="G109" s="19"/>
      <c r="H109" s="52">
        <f>SUM(H104:H108)</f>
        <v>12000</v>
      </c>
      <c r="I109" s="52"/>
      <c r="J109" s="104"/>
      <c r="K109" s="161"/>
      <c r="L109" s="1"/>
      <c r="M109" s="1"/>
      <c r="N109" s="1"/>
    </row>
    <row r="110" spans="1:14" s="158" customFormat="1" ht="12.75" customHeight="1" thickTop="1" thickBot="1" x14ac:dyDescent="0.25">
      <c r="A110" s="12">
        <v>39300</v>
      </c>
      <c r="B110" s="12"/>
      <c r="C110" s="10" t="s">
        <v>113</v>
      </c>
      <c r="D110" s="110">
        <v>19501</v>
      </c>
      <c r="E110" s="114"/>
      <c r="F110" s="106"/>
      <c r="G110" s="21"/>
      <c r="H110" s="49"/>
      <c r="I110" s="124"/>
      <c r="J110" s="123"/>
      <c r="K110" s="161"/>
      <c r="L110" s="1"/>
      <c r="M110" s="1"/>
      <c r="N110" s="1"/>
    </row>
    <row r="111" spans="1:14" s="158" customFormat="1" ht="12.75" customHeight="1" thickTop="1" x14ac:dyDescent="0.2">
      <c r="A111" s="12"/>
      <c r="B111" s="12"/>
      <c r="C111" s="47"/>
      <c r="D111" s="21"/>
      <c r="E111" s="47"/>
      <c r="F111" s="106"/>
      <c r="G111" s="21"/>
      <c r="H111" s="49"/>
      <c r="I111" s="124"/>
      <c r="J111" s="123"/>
      <c r="K111" s="161"/>
      <c r="L111" s="1"/>
      <c r="M111" s="1"/>
      <c r="N111" s="1"/>
    </row>
    <row r="112" spans="1:14" s="158" customFormat="1" ht="12.75" customHeight="1" x14ac:dyDescent="0.2">
      <c r="A112" s="12"/>
      <c r="B112" s="12"/>
      <c r="C112" s="47"/>
      <c r="D112" s="21"/>
      <c r="E112" s="47"/>
      <c r="F112" s="106"/>
      <c r="G112" s="21"/>
      <c r="H112" s="49"/>
      <c r="I112" s="124"/>
      <c r="J112" s="123"/>
      <c r="K112" s="161"/>
      <c r="L112" s="1"/>
      <c r="M112" s="1"/>
      <c r="N112" s="1"/>
    </row>
    <row r="113" spans="1:14" s="158" customFormat="1" ht="12.75" customHeight="1" x14ac:dyDescent="0.2">
      <c r="A113" s="9"/>
      <c r="B113" s="9"/>
      <c r="C113" s="10"/>
      <c r="D113" s="189" t="s">
        <v>182</v>
      </c>
      <c r="E113" s="190"/>
      <c r="F113" s="187" t="s">
        <v>143</v>
      </c>
      <c r="G113" s="188"/>
      <c r="H113" s="189" t="s">
        <v>181</v>
      </c>
      <c r="I113" s="190"/>
      <c r="J113" s="123"/>
      <c r="K113" s="161"/>
      <c r="L113" s="1"/>
      <c r="M113" s="1"/>
      <c r="N113" s="1"/>
    </row>
    <row r="114" spans="1:14" s="158" customFormat="1" ht="12.75" customHeight="1" x14ac:dyDescent="0.2">
      <c r="A114" s="12"/>
      <c r="B114" s="12"/>
      <c r="C114" s="10" t="s">
        <v>71</v>
      </c>
      <c r="D114" s="66"/>
      <c r="E114" s="66"/>
      <c r="F114" s="67"/>
      <c r="G114" s="30"/>
      <c r="H114" s="128"/>
      <c r="I114" s="121"/>
      <c r="J114" s="120"/>
      <c r="K114" s="161"/>
      <c r="L114" s="1"/>
      <c r="M114" s="1"/>
      <c r="N114" s="1"/>
    </row>
    <row r="115" spans="1:14" s="158" customFormat="1" ht="12.75" customHeight="1" x14ac:dyDescent="0.2">
      <c r="A115" s="12">
        <v>40000</v>
      </c>
      <c r="B115" s="12"/>
      <c r="C115" s="158" t="s">
        <v>72</v>
      </c>
      <c r="D115" s="82"/>
      <c r="E115" s="82">
        <v>358699.3</v>
      </c>
      <c r="F115" s="30"/>
      <c r="G115" s="15">
        <v>335000</v>
      </c>
      <c r="H115" s="82"/>
      <c r="I115" s="15">
        <v>335000</v>
      </c>
      <c r="J115" s="120"/>
      <c r="K115" s="161"/>
      <c r="L115" s="1"/>
      <c r="M115" s="1"/>
      <c r="N115" s="1"/>
    </row>
    <row r="116" spans="1:14" s="158" customFormat="1" ht="12.75" customHeight="1" x14ac:dyDescent="0.2">
      <c r="A116" s="12">
        <v>40010</v>
      </c>
      <c r="B116" s="12"/>
      <c r="C116" s="158" t="s">
        <v>73</v>
      </c>
      <c r="D116" s="83">
        <v>7348.45</v>
      </c>
      <c r="E116" s="152"/>
      <c r="F116" s="141">
        <v>6500</v>
      </c>
      <c r="G116" s="15"/>
      <c r="H116" s="82">
        <v>6500</v>
      </c>
      <c r="I116" s="15"/>
      <c r="J116" s="129"/>
      <c r="K116" s="161"/>
      <c r="L116" s="1"/>
      <c r="M116" s="1"/>
      <c r="N116" s="1"/>
    </row>
    <row r="117" spans="1:14" s="158" customFormat="1" ht="12.75" customHeight="1" thickBot="1" x14ac:dyDescent="0.25">
      <c r="A117" s="20">
        <v>40</v>
      </c>
      <c r="B117" s="20"/>
      <c r="C117" s="68" t="s">
        <v>74</v>
      </c>
      <c r="D117" s="58">
        <f t="shared" ref="D117:I117" si="0">SUM(D115:D116)</f>
        <v>7348.45</v>
      </c>
      <c r="E117" s="58">
        <f t="shared" si="0"/>
        <v>358699.3</v>
      </c>
      <c r="F117" s="84">
        <f t="shared" si="0"/>
        <v>6500</v>
      </c>
      <c r="G117" s="19">
        <f t="shared" si="0"/>
        <v>335000</v>
      </c>
      <c r="H117" s="84">
        <f t="shared" si="0"/>
        <v>6500</v>
      </c>
      <c r="I117" s="52">
        <f t="shared" si="0"/>
        <v>335000</v>
      </c>
      <c r="J117" s="104"/>
      <c r="K117" s="161"/>
      <c r="L117" s="1"/>
      <c r="M117" s="1"/>
      <c r="N117" s="1"/>
    </row>
    <row r="118" spans="1:14" s="158" customFormat="1" ht="12.75" customHeight="1" thickTop="1" x14ac:dyDescent="0.2">
      <c r="D118" s="69"/>
      <c r="E118" s="29"/>
      <c r="F118" s="69"/>
      <c r="G118" s="30"/>
      <c r="H118" s="128"/>
      <c r="I118" s="121"/>
      <c r="J118" s="120"/>
      <c r="K118" s="161"/>
      <c r="L118" s="1"/>
      <c r="M118" s="1"/>
      <c r="N118" s="1"/>
    </row>
    <row r="119" spans="1:14" s="158" customFormat="1" ht="12.75" customHeight="1" thickBot="1" x14ac:dyDescent="0.25">
      <c r="A119" s="50">
        <v>41</v>
      </c>
      <c r="B119" s="50"/>
      <c r="C119" s="70" t="s">
        <v>75</v>
      </c>
      <c r="D119" s="71"/>
      <c r="E119" s="72">
        <v>81679.199999999997</v>
      </c>
      <c r="F119" s="71"/>
      <c r="G119" s="72">
        <v>83600</v>
      </c>
      <c r="H119" s="71"/>
      <c r="I119" s="72">
        <v>84990</v>
      </c>
      <c r="J119" s="120"/>
      <c r="K119" s="171"/>
      <c r="L119" s="1"/>
      <c r="M119" s="1"/>
      <c r="N119" s="1"/>
    </row>
    <row r="120" spans="1:14" s="14" customFormat="1" ht="12.75" customHeight="1" thickTop="1" x14ac:dyDescent="0.2">
      <c r="A120" s="20"/>
      <c r="B120" s="20"/>
      <c r="C120" s="68"/>
      <c r="D120" s="69"/>
      <c r="E120" s="30"/>
      <c r="F120" s="69"/>
      <c r="G120" s="30"/>
      <c r="H120" s="82"/>
      <c r="I120" s="15"/>
      <c r="J120" s="120"/>
      <c r="K120" s="161"/>
      <c r="L120" s="1"/>
      <c r="M120" s="176"/>
      <c r="N120" s="176"/>
    </row>
    <row r="121" spans="1:14" s="158" customFormat="1" ht="12.75" customHeight="1" x14ac:dyDescent="0.2">
      <c r="A121" s="9"/>
      <c r="B121" s="9"/>
      <c r="C121" s="10" t="s">
        <v>76</v>
      </c>
      <c r="D121" s="67"/>
      <c r="E121" s="67"/>
      <c r="F121" s="67"/>
      <c r="G121" s="30"/>
      <c r="H121" s="82"/>
      <c r="I121" s="15"/>
      <c r="J121" s="120"/>
      <c r="K121" s="161"/>
      <c r="L121" s="1"/>
      <c r="M121" s="1"/>
      <c r="N121" s="1"/>
    </row>
    <row r="122" spans="1:14" s="158" customFormat="1" ht="12.75" customHeight="1" x14ac:dyDescent="0.2">
      <c r="A122" s="12">
        <v>42000</v>
      </c>
      <c r="B122" s="12"/>
      <c r="C122" s="158" t="s">
        <v>77</v>
      </c>
      <c r="D122" s="67"/>
      <c r="E122" s="130">
        <v>71.790000000000006</v>
      </c>
      <c r="F122" s="73"/>
      <c r="G122" s="7">
        <v>100</v>
      </c>
      <c r="H122" s="83"/>
      <c r="I122" s="130">
        <v>100</v>
      </c>
      <c r="J122" s="120"/>
      <c r="K122" s="161"/>
      <c r="L122" s="1"/>
      <c r="M122" s="1"/>
      <c r="N122" s="1"/>
    </row>
    <row r="123" spans="1:14" s="158" customFormat="1" ht="12.75" customHeight="1" thickBot="1" x14ac:dyDescent="0.25">
      <c r="A123" s="18">
        <v>42</v>
      </c>
      <c r="B123" s="18"/>
      <c r="C123" s="18" t="s">
        <v>78</v>
      </c>
      <c r="D123" s="74"/>
      <c r="E123" s="19">
        <f>SUM(E122)</f>
        <v>71.790000000000006</v>
      </c>
      <c r="F123" s="35"/>
      <c r="G123" s="19">
        <f>SUM(G122)</f>
        <v>100</v>
      </c>
      <c r="H123" s="52"/>
      <c r="I123" s="131">
        <f>SUM(I122)</f>
        <v>100</v>
      </c>
      <c r="J123" s="104"/>
      <c r="K123" s="161"/>
      <c r="L123" s="1"/>
      <c r="M123" s="1"/>
      <c r="N123" s="1"/>
    </row>
    <row r="124" spans="1:14" s="158" customFormat="1" ht="12.75" customHeight="1" thickTop="1" x14ac:dyDescent="0.2">
      <c r="A124" s="12"/>
      <c r="B124" s="12"/>
      <c r="C124" s="10" t="s">
        <v>79</v>
      </c>
      <c r="D124" s="185"/>
      <c r="E124" s="186"/>
      <c r="F124" s="187"/>
      <c r="G124" s="188"/>
      <c r="H124" s="189"/>
      <c r="I124" s="190"/>
      <c r="J124" s="123"/>
      <c r="K124" s="161"/>
      <c r="L124" s="1"/>
      <c r="M124" s="1"/>
      <c r="N124" s="1"/>
    </row>
    <row r="125" spans="1:14" s="158" customFormat="1" ht="12.75" customHeight="1" x14ac:dyDescent="0.2">
      <c r="A125" s="12">
        <v>43110</v>
      </c>
      <c r="B125" s="12"/>
      <c r="C125" s="158" t="s">
        <v>80</v>
      </c>
      <c r="D125" s="11"/>
      <c r="E125" s="111">
        <v>21086.400000000001</v>
      </c>
      <c r="F125" s="11"/>
      <c r="G125" s="118">
        <v>21100</v>
      </c>
      <c r="H125" s="118"/>
      <c r="I125" s="118">
        <v>21100</v>
      </c>
      <c r="J125" s="104"/>
      <c r="K125" s="161"/>
      <c r="L125" s="1"/>
      <c r="M125" s="1"/>
      <c r="N125" s="1"/>
    </row>
    <row r="126" spans="1:14" s="158" customFormat="1" ht="12.75" customHeight="1" x14ac:dyDescent="0.2">
      <c r="A126" s="12">
        <v>43120</v>
      </c>
      <c r="B126" s="12"/>
      <c r="C126" s="158" t="s">
        <v>81</v>
      </c>
      <c r="D126" s="13"/>
      <c r="E126" s="111">
        <v>690</v>
      </c>
      <c r="F126" s="13"/>
      <c r="G126" s="15">
        <v>200</v>
      </c>
      <c r="H126" s="15"/>
      <c r="I126" s="15">
        <v>200</v>
      </c>
      <c r="J126" s="104"/>
      <c r="K126" s="161"/>
      <c r="L126" s="1"/>
      <c r="M126" s="1"/>
      <c r="N126" s="1"/>
    </row>
    <row r="127" spans="1:14" s="158" customFormat="1" ht="12.75" customHeight="1" x14ac:dyDescent="0.2">
      <c r="A127" s="12">
        <v>43130</v>
      </c>
      <c r="B127" s="12"/>
      <c r="C127" s="14" t="s">
        <v>82</v>
      </c>
      <c r="D127" s="17"/>
      <c r="E127" s="111">
        <v>2913.6</v>
      </c>
      <c r="F127" s="13"/>
      <c r="G127" s="15">
        <v>3000</v>
      </c>
      <c r="H127" s="15"/>
      <c r="I127" s="15">
        <v>3000</v>
      </c>
      <c r="J127" s="104"/>
      <c r="K127" s="161"/>
      <c r="L127" s="1"/>
      <c r="M127" s="1"/>
      <c r="N127" s="1"/>
    </row>
    <row r="128" spans="1:14" s="158" customFormat="1" ht="12.75" customHeight="1" x14ac:dyDescent="0.2">
      <c r="A128" s="24">
        <v>43140</v>
      </c>
      <c r="B128" s="24"/>
      <c r="C128" s="14" t="s">
        <v>83</v>
      </c>
      <c r="D128" s="34"/>
      <c r="E128" s="111">
        <v>172.35</v>
      </c>
      <c r="F128" s="34"/>
      <c r="G128" s="130">
        <v>200</v>
      </c>
      <c r="H128" s="132"/>
      <c r="I128" s="130">
        <v>200</v>
      </c>
      <c r="J128" s="104"/>
      <c r="K128" s="161" t="s">
        <v>157</v>
      </c>
      <c r="L128" s="1"/>
      <c r="M128" s="1"/>
      <c r="N128" s="1"/>
    </row>
    <row r="129" spans="1:14" s="158" customFormat="1" ht="12.75" customHeight="1" thickBot="1" x14ac:dyDescent="0.25">
      <c r="A129" s="20">
        <v>43</v>
      </c>
      <c r="B129" s="20"/>
      <c r="C129" s="18" t="s">
        <v>84</v>
      </c>
      <c r="D129" s="35"/>
      <c r="E129" s="75">
        <f>SUM(E125:E128)</f>
        <v>24862.35</v>
      </c>
      <c r="F129" s="35"/>
      <c r="G129" s="19">
        <f>SUM(G125:G128)</f>
        <v>24500</v>
      </c>
      <c r="H129" s="52"/>
      <c r="I129" s="52">
        <f>SUM(I125:I128)</f>
        <v>24500</v>
      </c>
      <c r="J129" s="104"/>
      <c r="K129" s="161"/>
      <c r="L129" s="1"/>
      <c r="M129" s="1"/>
      <c r="N129" s="1"/>
    </row>
    <row r="130" spans="1:14" s="158" customFormat="1" ht="12.75" customHeight="1" thickTop="1" x14ac:dyDescent="0.2">
      <c r="A130" s="9"/>
      <c r="B130" s="9"/>
      <c r="D130" s="28"/>
      <c r="E130" s="60"/>
      <c r="F130" s="61"/>
      <c r="G130" s="61"/>
      <c r="H130" s="126"/>
      <c r="I130" s="126"/>
      <c r="J130" s="120"/>
      <c r="K130" s="161"/>
      <c r="L130" s="1"/>
      <c r="M130" s="1"/>
      <c r="N130" s="1"/>
    </row>
    <row r="131" spans="1:14" s="158" customFormat="1" ht="12.75" customHeight="1" x14ac:dyDescent="0.2">
      <c r="A131" s="12"/>
      <c r="B131" s="12"/>
      <c r="C131" s="10" t="s">
        <v>85</v>
      </c>
      <c r="D131" s="76"/>
      <c r="E131" s="77"/>
      <c r="F131" s="78"/>
      <c r="G131" s="79"/>
      <c r="H131" s="133"/>
      <c r="I131" s="133"/>
      <c r="J131" s="120"/>
      <c r="K131" s="161"/>
      <c r="L131" s="1"/>
      <c r="M131" s="1"/>
      <c r="N131" s="1"/>
    </row>
    <row r="132" spans="1:14" s="158" customFormat="1" ht="12.75" customHeight="1" x14ac:dyDescent="0.2">
      <c r="A132" s="16">
        <v>44001</v>
      </c>
      <c r="B132" s="16"/>
      <c r="C132" s="14" t="s">
        <v>114</v>
      </c>
      <c r="D132" s="17"/>
      <c r="E132" s="15">
        <v>727.2</v>
      </c>
      <c r="F132" s="65"/>
      <c r="G132" s="80">
        <v>720</v>
      </c>
      <c r="H132" s="80"/>
      <c r="I132" s="80">
        <v>720</v>
      </c>
      <c r="J132" s="120"/>
      <c r="K132" s="161"/>
      <c r="L132" s="1"/>
      <c r="M132" s="1"/>
      <c r="N132" s="1"/>
    </row>
    <row r="133" spans="1:14" s="63" customFormat="1" ht="12.75" customHeight="1" x14ac:dyDescent="0.2">
      <c r="A133" s="16">
        <v>44002</v>
      </c>
      <c r="B133" s="16"/>
      <c r="C133" s="14" t="s">
        <v>139</v>
      </c>
      <c r="D133" s="17"/>
      <c r="E133" s="15">
        <v>3782.55</v>
      </c>
      <c r="F133" s="65"/>
      <c r="G133" s="80">
        <v>3700</v>
      </c>
      <c r="H133" s="80"/>
      <c r="I133" s="80">
        <v>3700</v>
      </c>
      <c r="J133" s="120"/>
      <c r="K133" s="161"/>
      <c r="L133" s="175"/>
      <c r="M133" s="175"/>
      <c r="N133" s="175"/>
    </row>
    <row r="134" spans="1:14" s="63" customFormat="1" ht="12.75" customHeight="1" x14ac:dyDescent="0.2">
      <c r="A134" s="16">
        <v>44010</v>
      </c>
      <c r="B134" s="16"/>
      <c r="C134" s="14" t="s">
        <v>86</v>
      </c>
      <c r="D134" s="13"/>
      <c r="E134" s="15">
        <v>1698</v>
      </c>
      <c r="F134" s="64"/>
      <c r="G134" s="80"/>
      <c r="H134" s="80"/>
      <c r="I134" s="80"/>
      <c r="J134" s="120"/>
      <c r="K134" s="161"/>
      <c r="L134" s="175"/>
      <c r="M134" s="175"/>
      <c r="N134" s="175"/>
    </row>
    <row r="135" spans="1:14" s="158" customFormat="1" ht="12.75" customHeight="1" x14ac:dyDescent="0.2">
      <c r="A135" s="16">
        <v>44011</v>
      </c>
      <c r="B135" s="16"/>
      <c r="C135" s="14" t="s">
        <v>87</v>
      </c>
      <c r="D135" s="13"/>
      <c r="E135" s="15">
        <v>894</v>
      </c>
      <c r="F135" s="64"/>
      <c r="G135" s="80">
        <v>1000</v>
      </c>
      <c r="H135" s="80"/>
      <c r="I135" s="80">
        <v>1000</v>
      </c>
      <c r="J135" s="104"/>
      <c r="K135" s="161"/>
      <c r="L135" s="1"/>
      <c r="M135" s="1"/>
      <c r="N135" s="1"/>
    </row>
    <row r="136" spans="1:14" s="158" customFormat="1" ht="12.75" customHeight="1" x14ac:dyDescent="0.2">
      <c r="A136" s="16">
        <v>44012</v>
      </c>
      <c r="B136" s="16"/>
      <c r="C136" s="14" t="s">
        <v>146</v>
      </c>
      <c r="D136" s="13"/>
      <c r="E136" s="15">
        <v>0</v>
      </c>
      <c r="F136" s="64"/>
      <c r="G136" s="80"/>
      <c r="H136" s="80"/>
      <c r="I136" s="80"/>
      <c r="J136" s="104"/>
      <c r="K136" s="161"/>
      <c r="L136" s="1"/>
      <c r="M136" s="1"/>
      <c r="N136" s="1"/>
    </row>
    <row r="137" spans="1:14" s="158" customFormat="1" ht="12.75" customHeight="1" x14ac:dyDescent="0.2">
      <c r="A137" s="16">
        <v>44013</v>
      </c>
      <c r="B137" s="16"/>
      <c r="C137" s="14" t="s">
        <v>116</v>
      </c>
      <c r="D137" s="13"/>
      <c r="E137" s="15">
        <v>1769</v>
      </c>
      <c r="F137" s="64"/>
      <c r="G137" s="80"/>
      <c r="H137" s="80"/>
      <c r="I137" s="80"/>
      <c r="J137" s="104"/>
      <c r="K137" s="161"/>
      <c r="L137" s="1"/>
      <c r="M137" s="1"/>
      <c r="N137" s="1"/>
    </row>
    <row r="138" spans="1:14" s="158" customFormat="1" ht="12.75" customHeight="1" x14ac:dyDescent="0.2">
      <c r="A138" s="16">
        <v>44014</v>
      </c>
      <c r="B138" s="16"/>
      <c r="C138" s="14" t="s">
        <v>117</v>
      </c>
      <c r="D138" s="13"/>
      <c r="E138" s="15">
        <v>1000</v>
      </c>
      <c r="F138" s="64"/>
      <c r="G138" s="80"/>
      <c r="H138" s="80"/>
      <c r="I138" s="80"/>
      <c r="J138" s="104"/>
      <c r="K138" s="161"/>
      <c r="L138" s="1"/>
      <c r="M138" s="1"/>
      <c r="N138" s="1"/>
    </row>
    <row r="139" spans="1:14" s="158" customFormat="1" ht="12.75" customHeight="1" x14ac:dyDescent="0.2">
      <c r="A139" s="16">
        <v>44021</v>
      </c>
      <c r="B139" s="16"/>
      <c r="C139" s="14" t="s">
        <v>118</v>
      </c>
      <c r="D139" s="13"/>
      <c r="E139" s="15">
        <v>1160</v>
      </c>
      <c r="F139" s="64"/>
      <c r="G139" s="80"/>
      <c r="H139" s="80"/>
      <c r="I139" s="80"/>
      <c r="J139" s="104"/>
      <c r="K139" s="161"/>
      <c r="L139" s="1"/>
      <c r="M139" s="1"/>
      <c r="N139" s="1"/>
    </row>
    <row r="140" spans="1:14" s="158" customFormat="1" ht="12.75" customHeight="1" x14ac:dyDescent="0.2">
      <c r="A140" s="16">
        <v>44022</v>
      </c>
      <c r="B140" s="16"/>
      <c r="C140" s="14" t="s">
        <v>119</v>
      </c>
      <c r="D140" s="13"/>
      <c r="E140" s="15"/>
      <c r="F140" s="64"/>
      <c r="G140" s="80"/>
      <c r="H140" s="80"/>
      <c r="I140" s="80"/>
      <c r="J140" s="104"/>
      <c r="K140" s="165"/>
      <c r="L140" s="1"/>
      <c r="M140" s="1"/>
      <c r="N140" s="1"/>
    </row>
    <row r="141" spans="1:14" s="158" customFormat="1" ht="12.75" customHeight="1" x14ac:dyDescent="0.2">
      <c r="A141" s="16">
        <v>44024</v>
      </c>
      <c r="B141" s="16"/>
      <c r="C141" s="14" t="s">
        <v>120</v>
      </c>
      <c r="D141" s="13"/>
      <c r="E141" s="15">
        <v>0</v>
      </c>
      <c r="F141" s="64"/>
      <c r="G141" s="80"/>
      <c r="H141" s="80"/>
      <c r="I141" s="80"/>
      <c r="J141" s="104"/>
      <c r="K141" s="165"/>
      <c r="L141" s="1"/>
      <c r="M141" s="1"/>
      <c r="N141" s="1"/>
    </row>
    <row r="142" spans="1:14" s="158" customFormat="1" ht="12.75" customHeight="1" x14ac:dyDescent="0.2">
      <c r="A142" s="16">
        <v>44025</v>
      </c>
      <c r="B142" s="16"/>
      <c r="C142" s="14" t="s">
        <v>147</v>
      </c>
      <c r="D142" s="13"/>
      <c r="E142" s="15"/>
      <c r="F142" s="64"/>
      <c r="G142" s="80"/>
      <c r="H142" s="80"/>
      <c r="I142" s="80"/>
      <c r="J142" s="104"/>
      <c r="K142" s="165"/>
      <c r="L142" s="1"/>
      <c r="M142" s="1"/>
      <c r="N142" s="1"/>
    </row>
    <row r="143" spans="1:14" s="158" customFormat="1" ht="12.75" customHeight="1" x14ac:dyDescent="0.2">
      <c r="A143" s="16">
        <v>44026</v>
      </c>
      <c r="B143" s="16"/>
      <c r="C143" s="14" t="s">
        <v>148</v>
      </c>
      <c r="D143" s="13"/>
      <c r="E143" s="15"/>
      <c r="F143" s="64"/>
      <c r="G143" s="80"/>
      <c r="H143" s="80"/>
      <c r="I143" s="80"/>
      <c r="J143" s="104"/>
      <c r="K143" s="165"/>
      <c r="L143" s="1"/>
      <c r="M143" s="1"/>
      <c r="N143" s="1"/>
    </row>
    <row r="144" spans="1:14" s="158" customFormat="1" ht="12.75" customHeight="1" x14ac:dyDescent="0.2">
      <c r="A144" s="16">
        <v>44110</v>
      </c>
      <c r="B144" s="16"/>
      <c r="C144" s="14" t="s">
        <v>88</v>
      </c>
      <c r="D144" s="13"/>
      <c r="E144" s="148"/>
      <c r="F144" s="64"/>
      <c r="G144" s="80"/>
      <c r="H144" s="80"/>
      <c r="I144" s="80"/>
      <c r="J144" s="104"/>
      <c r="K144" s="161"/>
      <c r="L144" s="1"/>
      <c r="M144" s="1"/>
      <c r="N144" s="1"/>
    </row>
    <row r="145" spans="1:14" s="158" customFormat="1" ht="12.75" customHeight="1" x14ac:dyDescent="0.2">
      <c r="A145" s="16">
        <v>44200</v>
      </c>
      <c r="B145" s="16"/>
      <c r="C145" s="14" t="s">
        <v>89</v>
      </c>
      <c r="D145" s="44"/>
      <c r="E145" s="15">
        <v>22</v>
      </c>
      <c r="F145" s="44"/>
      <c r="G145" s="15"/>
      <c r="H145" s="15"/>
      <c r="I145" s="15"/>
      <c r="J145" s="104"/>
      <c r="K145" s="161"/>
      <c r="L145" s="1"/>
      <c r="M145" s="1"/>
      <c r="N145" s="1"/>
    </row>
    <row r="146" spans="1:14" s="158" customFormat="1" ht="12.75" customHeight="1" x14ac:dyDescent="0.2">
      <c r="A146" s="16">
        <v>44600</v>
      </c>
      <c r="B146" s="16"/>
      <c r="C146" s="14" t="s">
        <v>90</v>
      </c>
      <c r="D146" s="13"/>
      <c r="E146" s="15">
        <v>12000</v>
      </c>
      <c r="F146" s="13"/>
      <c r="G146" s="15">
        <v>12000</v>
      </c>
      <c r="H146" s="15"/>
      <c r="I146" s="15">
        <v>7200</v>
      </c>
      <c r="J146" s="104"/>
      <c r="K146" s="161"/>
      <c r="L146" s="1"/>
      <c r="M146" s="1"/>
      <c r="N146" s="1"/>
    </row>
    <row r="147" spans="1:14" s="158" customFormat="1" ht="12.75" customHeight="1" x14ac:dyDescent="0.2">
      <c r="A147" s="16">
        <v>44800</v>
      </c>
      <c r="B147" s="16"/>
      <c r="C147" s="14" t="s">
        <v>91</v>
      </c>
      <c r="D147" s="13"/>
      <c r="E147" s="15">
        <v>6335</v>
      </c>
      <c r="F147" s="13"/>
      <c r="G147" s="15">
        <v>5000</v>
      </c>
      <c r="H147" s="15"/>
      <c r="I147" s="15">
        <v>5000</v>
      </c>
      <c r="J147" s="104"/>
      <c r="K147" s="161"/>
      <c r="L147" s="1"/>
      <c r="M147" s="1"/>
      <c r="N147" s="1"/>
    </row>
    <row r="148" spans="1:14" s="158" customFormat="1" ht="12.75" customHeight="1" x14ac:dyDescent="0.2">
      <c r="A148" s="16">
        <v>44810</v>
      </c>
      <c r="B148" s="16"/>
      <c r="C148" s="14" t="s">
        <v>92</v>
      </c>
      <c r="D148" s="44"/>
      <c r="E148" s="153"/>
      <c r="F148" s="44"/>
      <c r="G148" s="15"/>
      <c r="H148" s="15"/>
      <c r="I148" s="17"/>
      <c r="J148" s="104"/>
      <c r="K148" s="161"/>
      <c r="L148" s="1"/>
      <c r="M148" s="1"/>
      <c r="N148" s="1"/>
    </row>
    <row r="149" spans="1:14" s="158" customFormat="1" ht="12.75" customHeight="1" thickBot="1" x14ac:dyDescent="0.25">
      <c r="A149" s="20">
        <v>44</v>
      </c>
      <c r="B149" s="20"/>
      <c r="C149" s="18" t="s">
        <v>93</v>
      </c>
      <c r="D149" s="35"/>
      <c r="E149" s="154">
        <f>SUM(E132:E148)</f>
        <v>29387.75</v>
      </c>
      <c r="F149" s="35"/>
      <c r="G149" s="52">
        <f>SUM(G132:G148)</f>
        <v>22420</v>
      </c>
      <c r="H149" s="52"/>
      <c r="I149" s="52">
        <f>SUM(I132:I148)</f>
        <v>17620</v>
      </c>
      <c r="J149" s="104"/>
      <c r="K149" s="161"/>
      <c r="L149" s="1"/>
      <c r="M149" s="1"/>
      <c r="N149" s="1"/>
    </row>
    <row r="150" spans="1:14" s="158" customFormat="1" ht="12.75" customHeight="1" thickTop="1" x14ac:dyDescent="0.2">
      <c r="C150" s="136"/>
      <c r="D150" s="136"/>
      <c r="F150" s="81"/>
      <c r="G150" s="21"/>
      <c r="H150" s="124"/>
      <c r="I150" s="124"/>
      <c r="J150" s="120"/>
      <c r="K150" s="161"/>
      <c r="L150" s="1"/>
      <c r="M150" s="1"/>
      <c r="N150" s="1"/>
    </row>
    <row r="151" spans="1:14" s="158" customFormat="1" ht="12.75" customHeight="1" x14ac:dyDescent="0.2">
      <c r="C151" s="136"/>
      <c r="D151" s="136"/>
      <c r="E151" s="137"/>
      <c r="F151" s="81"/>
      <c r="G151" s="21"/>
      <c r="H151" s="124"/>
      <c r="I151" s="124"/>
      <c r="J151" s="120"/>
      <c r="K151" s="161"/>
      <c r="L151" s="1"/>
      <c r="M151" s="1"/>
      <c r="N151" s="1"/>
    </row>
    <row r="152" spans="1:14" s="158" customFormat="1" ht="12.75" customHeight="1" x14ac:dyDescent="0.2">
      <c r="C152" s="53"/>
      <c r="D152" s="189" t="s">
        <v>182</v>
      </c>
      <c r="E152" s="190"/>
      <c r="F152" s="81"/>
      <c r="G152" s="21"/>
      <c r="H152" s="124"/>
      <c r="I152" s="124"/>
      <c r="J152" s="120"/>
      <c r="K152" s="161"/>
      <c r="L152" s="1"/>
      <c r="M152" s="1"/>
      <c r="N152" s="1"/>
    </row>
    <row r="153" spans="1:14" s="158" customFormat="1" ht="12.75" customHeight="1" x14ac:dyDescent="0.2">
      <c r="C153" s="48" t="s">
        <v>94</v>
      </c>
      <c r="D153" s="55"/>
      <c r="E153" s="31"/>
      <c r="F153" s="81"/>
      <c r="G153" s="21"/>
      <c r="H153" s="49"/>
      <c r="I153" s="49"/>
      <c r="J153" s="120"/>
      <c r="K153" s="161" t="s">
        <v>123</v>
      </c>
      <c r="L153" s="1"/>
      <c r="M153" s="1"/>
      <c r="N153" s="1"/>
    </row>
    <row r="154" spans="1:14" s="158" customFormat="1" ht="12.75" customHeight="1" x14ac:dyDescent="0.2">
      <c r="A154" s="14">
        <v>47110</v>
      </c>
      <c r="B154" s="14"/>
      <c r="C154" s="14" t="s">
        <v>55</v>
      </c>
      <c r="D154" s="82"/>
      <c r="E154" s="15"/>
      <c r="F154" s="49"/>
      <c r="G154" s="49"/>
      <c r="H154" s="49"/>
      <c r="I154" s="49"/>
      <c r="J154" s="120"/>
      <c r="K154" s="161"/>
      <c r="L154" s="1"/>
      <c r="M154" s="1"/>
      <c r="N154" s="1"/>
    </row>
    <row r="155" spans="1:14" s="158" customFormat="1" ht="12.75" customHeight="1" x14ac:dyDescent="0.2">
      <c r="A155" s="14">
        <v>47200</v>
      </c>
      <c r="B155" s="14"/>
      <c r="C155" s="14" t="s">
        <v>56</v>
      </c>
      <c r="D155" s="82"/>
      <c r="E155" s="15">
        <v>3176.95</v>
      </c>
      <c r="F155" s="49"/>
      <c r="G155" s="49"/>
      <c r="H155" s="49"/>
      <c r="I155" s="49"/>
      <c r="J155" s="120"/>
      <c r="K155" s="161"/>
      <c r="L155" s="1"/>
      <c r="M155" s="1"/>
      <c r="N155" s="1"/>
    </row>
    <row r="156" spans="1:14" s="158" customFormat="1" ht="12.75" customHeight="1" x14ac:dyDescent="0.2">
      <c r="A156" s="14">
        <v>47320</v>
      </c>
      <c r="B156" s="14"/>
      <c r="C156" s="14" t="s">
        <v>57</v>
      </c>
      <c r="D156" s="82"/>
      <c r="E156" s="15">
        <v>15104</v>
      </c>
      <c r="F156" s="49"/>
      <c r="G156" s="49"/>
      <c r="H156" s="49"/>
      <c r="I156" s="49"/>
      <c r="J156" s="120"/>
      <c r="K156" s="161"/>
      <c r="L156" s="1"/>
      <c r="M156" s="1"/>
      <c r="N156" s="1"/>
    </row>
    <row r="157" spans="1:14" s="158" customFormat="1" ht="12.75" customHeight="1" x14ac:dyDescent="0.2">
      <c r="A157" s="14">
        <v>47321</v>
      </c>
      <c r="B157" s="14"/>
      <c r="C157" s="14" t="s">
        <v>134</v>
      </c>
      <c r="D157" s="82"/>
      <c r="E157" s="15">
        <v>415</v>
      </c>
      <c r="F157" s="49"/>
      <c r="G157" s="49"/>
      <c r="H157" s="49"/>
      <c r="I157" s="49"/>
      <c r="J157" s="120"/>
      <c r="K157" s="161"/>
      <c r="L157" s="1"/>
      <c r="M157" s="1"/>
      <c r="N157" s="1"/>
    </row>
    <row r="158" spans="1:14" s="158" customFormat="1" ht="12.75" customHeight="1" x14ac:dyDescent="0.2">
      <c r="A158" s="14"/>
      <c r="B158" s="14"/>
      <c r="C158" s="14" t="s">
        <v>133</v>
      </c>
      <c r="D158" s="82"/>
      <c r="E158" s="15">
        <v>218</v>
      </c>
      <c r="F158" s="49"/>
      <c r="G158" s="49"/>
      <c r="H158" s="49"/>
      <c r="I158" s="49"/>
      <c r="J158" s="120"/>
      <c r="K158" s="161"/>
      <c r="L158" s="1"/>
      <c r="M158" s="1"/>
      <c r="N158" s="1"/>
    </row>
    <row r="159" spans="1:14" s="158" customFormat="1" ht="12.75" customHeight="1" x14ac:dyDescent="0.2">
      <c r="A159" s="14">
        <v>47400</v>
      </c>
      <c r="B159" s="14"/>
      <c r="C159" s="14" t="s">
        <v>95</v>
      </c>
      <c r="D159" s="83"/>
      <c r="E159" s="130"/>
      <c r="F159" s="49"/>
      <c r="G159" s="49"/>
      <c r="H159" s="49"/>
      <c r="I159" s="49"/>
      <c r="J159" s="120"/>
      <c r="K159" s="161"/>
      <c r="L159" s="1"/>
      <c r="M159" s="1"/>
      <c r="N159" s="1"/>
    </row>
    <row r="160" spans="1:14" s="158" customFormat="1" ht="12.75" customHeight="1" thickBot="1" x14ac:dyDescent="0.25">
      <c r="A160" s="51">
        <v>47</v>
      </c>
      <c r="B160" s="14"/>
      <c r="C160" s="51" t="s">
        <v>94</v>
      </c>
      <c r="D160" s="84"/>
      <c r="E160" s="52">
        <f>SUM(E154:E159)</f>
        <v>18913.95</v>
      </c>
      <c r="F160" s="49"/>
      <c r="G160" s="49"/>
      <c r="H160" s="49"/>
      <c r="I160" s="49"/>
      <c r="J160" s="120"/>
      <c r="K160" s="161"/>
      <c r="L160" s="1"/>
      <c r="M160" s="1"/>
      <c r="N160" s="1"/>
    </row>
    <row r="161" spans="1:14" s="158" customFormat="1" ht="12.75" customHeight="1" thickTop="1" x14ac:dyDescent="0.2">
      <c r="A161" s="51"/>
      <c r="B161" s="14"/>
      <c r="C161" s="107"/>
      <c r="D161" s="189" t="s">
        <v>182</v>
      </c>
      <c r="E161" s="190"/>
      <c r="F161" s="187" t="s">
        <v>143</v>
      </c>
      <c r="G161" s="188"/>
      <c r="H161" s="189" t="s">
        <v>181</v>
      </c>
      <c r="I161" s="190"/>
      <c r="J161" s="120"/>
      <c r="K161" s="161"/>
      <c r="L161" s="1"/>
      <c r="M161" s="1"/>
      <c r="N161" s="1"/>
    </row>
    <row r="162" spans="1:14" s="158" customFormat="1" ht="12.75" customHeight="1" x14ac:dyDescent="0.2">
      <c r="C162" s="53"/>
      <c r="D162" s="85"/>
      <c r="E162" s="108"/>
      <c r="F162" s="85"/>
      <c r="G162" s="86"/>
      <c r="H162" s="135"/>
      <c r="I162" s="118"/>
      <c r="J162" s="120"/>
      <c r="K162" s="161"/>
      <c r="L162" s="1"/>
      <c r="M162" s="1"/>
      <c r="N162" s="1"/>
    </row>
    <row r="163" spans="1:14" s="158" customFormat="1" ht="12.75" customHeight="1" x14ac:dyDescent="0.2">
      <c r="C163" s="10" t="s">
        <v>96</v>
      </c>
      <c r="D163" s="30"/>
      <c r="E163" s="30"/>
      <c r="F163" s="30"/>
      <c r="G163" s="30"/>
      <c r="H163" s="82"/>
      <c r="I163" s="15"/>
      <c r="J163" s="120"/>
      <c r="K163" s="161"/>
      <c r="L163" s="1"/>
      <c r="M163" s="1"/>
      <c r="N163" s="1"/>
    </row>
    <row r="164" spans="1:14" s="158" customFormat="1" ht="12.75" customHeight="1" x14ac:dyDescent="0.2">
      <c r="A164" s="158">
        <v>49010</v>
      </c>
      <c r="C164" s="158" t="s">
        <v>97</v>
      </c>
      <c r="D164" s="30"/>
      <c r="E164" s="109"/>
      <c r="F164" s="30"/>
      <c r="G164" s="30"/>
      <c r="H164" s="82"/>
      <c r="I164" s="15"/>
      <c r="J164" s="104"/>
      <c r="K164" s="161"/>
      <c r="L164" s="1"/>
      <c r="M164" s="1"/>
      <c r="N164" s="1"/>
    </row>
    <row r="165" spans="1:14" s="158" customFormat="1" ht="12.75" customHeight="1" x14ac:dyDescent="0.2">
      <c r="A165" s="158">
        <v>49020</v>
      </c>
      <c r="B165" s="18"/>
      <c r="C165" s="158" t="s">
        <v>98</v>
      </c>
      <c r="D165" s="44"/>
      <c r="E165" s="109">
        <v>21274.5</v>
      </c>
      <c r="F165" s="87"/>
      <c r="G165" s="13"/>
      <c r="H165" s="15"/>
      <c r="I165" s="15"/>
      <c r="J165" s="104"/>
      <c r="K165" s="161"/>
      <c r="L165" s="1"/>
      <c r="M165" s="1"/>
      <c r="N165" s="1"/>
    </row>
    <row r="166" spans="1:14" s="158" customFormat="1" ht="12.75" customHeight="1" x14ac:dyDescent="0.2">
      <c r="A166" s="14">
        <v>49021</v>
      </c>
      <c r="B166" s="51"/>
      <c r="C166" s="14" t="s">
        <v>155</v>
      </c>
      <c r="D166" s="54"/>
      <c r="E166" s="155"/>
      <c r="F166" s="55"/>
      <c r="G166" s="15">
        <v>22754.91</v>
      </c>
      <c r="H166" s="15"/>
      <c r="I166" s="15"/>
      <c r="J166" s="104"/>
      <c r="K166" s="161" t="s">
        <v>166</v>
      </c>
      <c r="L166" s="1"/>
      <c r="M166" s="1"/>
      <c r="N166" s="1"/>
    </row>
    <row r="167" spans="1:14" s="158" customFormat="1" ht="12.75" customHeight="1" x14ac:dyDescent="0.2">
      <c r="A167" s="14">
        <v>49022</v>
      </c>
      <c r="B167" s="51"/>
      <c r="C167" s="14" t="s">
        <v>156</v>
      </c>
      <c r="D167" s="54"/>
      <c r="E167" s="155"/>
      <c r="F167" s="55"/>
      <c r="G167" s="15">
        <v>30000</v>
      </c>
      <c r="H167" s="15"/>
      <c r="I167" s="15"/>
      <c r="J167" s="104"/>
      <c r="K167" s="161" t="s">
        <v>172</v>
      </c>
      <c r="L167" s="1"/>
      <c r="M167" s="1"/>
      <c r="N167" s="1"/>
    </row>
    <row r="168" spans="1:14" s="158" customFormat="1" ht="12.75" customHeight="1" x14ac:dyDescent="0.2">
      <c r="A168" s="14">
        <v>49030</v>
      </c>
      <c r="B168" s="51"/>
      <c r="C168" s="14" t="s">
        <v>99</v>
      </c>
      <c r="D168" s="44"/>
      <c r="E168" s="109">
        <v>19501</v>
      </c>
      <c r="F168" s="87"/>
      <c r="G168" s="15"/>
      <c r="H168" s="15"/>
      <c r="I168" s="15"/>
      <c r="J168" s="104"/>
      <c r="K168" s="161"/>
      <c r="L168" s="1"/>
      <c r="M168" s="1"/>
      <c r="N168" s="1"/>
    </row>
    <row r="169" spans="1:14" s="158" customFormat="1" ht="12.75" customHeight="1" x14ac:dyDescent="0.2">
      <c r="A169" s="14">
        <v>49050</v>
      </c>
      <c r="B169" s="51"/>
      <c r="C169" s="14" t="s">
        <v>170</v>
      </c>
      <c r="D169" s="54"/>
      <c r="E169" s="155"/>
      <c r="F169" s="55"/>
      <c r="G169" s="15">
        <f>7500+7500</f>
        <v>15000</v>
      </c>
      <c r="H169" s="15"/>
      <c r="I169" s="15">
        <v>7000</v>
      </c>
      <c r="J169" s="104"/>
      <c r="K169" s="179" t="s">
        <v>193</v>
      </c>
      <c r="L169" s="1"/>
      <c r="M169" s="1"/>
      <c r="N169" s="1"/>
    </row>
    <row r="170" spans="1:14" s="158" customFormat="1" ht="12.75" customHeight="1" x14ac:dyDescent="0.2">
      <c r="A170" s="158">
        <v>49060</v>
      </c>
      <c r="C170" s="158" t="s">
        <v>100</v>
      </c>
      <c r="D170" s="44"/>
      <c r="E170" s="109"/>
      <c r="F170" s="44"/>
      <c r="G170" s="13"/>
      <c r="H170" s="13"/>
      <c r="I170" s="13"/>
      <c r="J170" s="8"/>
      <c r="K170" s="161"/>
      <c r="L170" s="1"/>
      <c r="M170" s="1"/>
      <c r="N170" s="1"/>
    </row>
    <row r="171" spans="1:14" s="158" customFormat="1" ht="12.75" customHeight="1" thickBot="1" x14ac:dyDescent="0.25">
      <c r="A171" s="51">
        <v>49</v>
      </c>
      <c r="B171" s="18"/>
      <c r="C171" s="18" t="s">
        <v>101</v>
      </c>
      <c r="D171" s="19"/>
      <c r="E171" s="19">
        <f>SUM(E164:E170)</f>
        <v>40775.5</v>
      </c>
      <c r="F171" s="19"/>
      <c r="G171" s="52"/>
      <c r="H171" s="19"/>
      <c r="I171" s="19">
        <f>SUM(I164:I170)</f>
        <v>7000</v>
      </c>
      <c r="J171" s="8"/>
      <c r="K171" s="161"/>
      <c r="L171" s="1"/>
      <c r="M171" s="1"/>
      <c r="N171" s="1"/>
    </row>
    <row r="172" spans="1:14" s="158" customFormat="1" ht="12.75" customHeight="1" thickTop="1" x14ac:dyDescent="0.25">
      <c r="A172" s="159"/>
      <c r="B172" s="159"/>
      <c r="C172" s="157"/>
      <c r="D172" s="159"/>
      <c r="E172" s="159"/>
      <c r="F172" s="90"/>
      <c r="G172" s="88"/>
      <c r="H172" s="157"/>
      <c r="I172" s="157"/>
      <c r="J172" s="3"/>
      <c r="K172" s="161"/>
      <c r="L172" s="1"/>
      <c r="M172" s="1"/>
      <c r="N172" s="1"/>
    </row>
    <row r="173" spans="1:14" s="158" customFormat="1" ht="12.75" customHeight="1" x14ac:dyDescent="0.25">
      <c r="A173" s="159"/>
      <c r="B173" s="159"/>
      <c r="C173" s="157"/>
      <c r="D173" s="159"/>
      <c r="E173" s="159"/>
      <c r="F173" s="90"/>
      <c r="G173" s="88"/>
      <c r="H173" s="157"/>
      <c r="I173" s="157"/>
      <c r="J173" s="3"/>
      <c r="K173" s="161"/>
      <c r="L173" s="1"/>
      <c r="M173" s="1"/>
      <c r="N173" s="1"/>
    </row>
    <row r="174" spans="1:14" ht="18.75" customHeight="1" x14ac:dyDescent="0.3">
      <c r="A174" s="1"/>
      <c r="B174" s="1"/>
      <c r="C174" s="2" t="s">
        <v>102</v>
      </c>
      <c r="D174" s="1"/>
      <c r="E174" s="1"/>
      <c r="F174" s="1"/>
      <c r="G174" s="1"/>
      <c r="H174" s="1"/>
      <c r="I174" s="1"/>
    </row>
    <row r="175" spans="1:14" ht="12.75" customHeight="1" thickBot="1" x14ac:dyDescent="0.3">
      <c r="A175" s="158"/>
      <c r="B175" s="158"/>
      <c r="C175" s="158"/>
      <c r="D175" s="158"/>
      <c r="E175" s="158"/>
      <c r="F175" s="158"/>
      <c r="G175" s="158"/>
      <c r="H175" s="158"/>
      <c r="I175" s="158"/>
    </row>
    <row r="176" spans="1:14" s="158" customFormat="1" ht="12.75" customHeight="1" x14ac:dyDescent="0.25">
      <c r="A176" s="157"/>
      <c r="B176" s="157"/>
      <c r="C176" s="157"/>
      <c r="D176" s="181" t="s">
        <v>182</v>
      </c>
      <c r="E176" s="182"/>
      <c r="F176" s="183" t="s">
        <v>143</v>
      </c>
      <c r="G176" s="184"/>
      <c r="H176" s="181" t="s">
        <v>181</v>
      </c>
      <c r="I176" s="182"/>
      <c r="J176" s="5"/>
      <c r="K176" s="161"/>
      <c r="L176" s="1"/>
      <c r="M176" s="1"/>
      <c r="N176" s="1"/>
    </row>
    <row r="177" spans="1:14" ht="12.75" customHeight="1" x14ac:dyDescent="0.25">
      <c r="A177" s="157">
        <v>30</v>
      </c>
      <c r="C177" s="156" t="s">
        <v>2</v>
      </c>
      <c r="D177" s="91">
        <f>D24</f>
        <v>293469.7</v>
      </c>
      <c r="E177" s="92">
        <f>E24</f>
        <v>0</v>
      </c>
      <c r="F177" s="91">
        <f>F24</f>
        <v>300234.5</v>
      </c>
      <c r="G177" s="92"/>
      <c r="H177" s="146">
        <f>H24</f>
        <v>299300.65000000002</v>
      </c>
      <c r="I177" s="142"/>
      <c r="J177" s="8"/>
    </row>
    <row r="178" spans="1:14" ht="12.75" customHeight="1" x14ac:dyDescent="0.25">
      <c r="A178" s="157">
        <v>31</v>
      </c>
      <c r="C178" s="156" t="s">
        <v>103</v>
      </c>
      <c r="D178" s="93">
        <f>D56</f>
        <v>77341.690000000017</v>
      </c>
      <c r="E178" s="94"/>
      <c r="F178" s="93">
        <f>F56</f>
        <v>67400</v>
      </c>
      <c r="G178" s="94"/>
      <c r="H178" s="147">
        <f>H56</f>
        <v>69563</v>
      </c>
      <c r="I178" s="96"/>
      <c r="J178" s="8"/>
    </row>
    <row r="179" spans="1:14" ht="12.75" customHeight="1" x14ac:dyDescent="0.25">
      <c r="A179" s="157">
        <v>32</v>
      </c>
      <c r="C179" s="156" t="s">
        <v>39</v>
      </c>
      <c r="D179" s="93">
        <f>D61</f>
        <v>0</v>
      </c>
      <c r="E179" s="94"/>
      <c r="F179" s="93">
        <f>F61</f>
        <v>0</v>
      </c>
      <c r="G179" s="94"/>
      <c r="H179" s="147">
        <f>H61</f>
        <v>0</v>
      </c>
      <c r="I179" s="145"/>
      <c r="J179" s="8"/>
    </row>
    <row r="180" spans="1:14" ht="12.75" customHeight="1" x14ac:dyDescent="0.25">
      <c r="A180" s="157">
        <v>33</v>
      </c>
      <c r="C180" s="156" t="s">
        <v>41</v>
      </c>
      <c r="D180" s="93">
        <f>D79</f>
        <v>54198.400000000009</v>
      </c>
      <c r="E180" s="94"/>
      <c r="F180" s="93">
        <f>F79</f>
        <v>118500</v>
      </c>
      <c r="G180" s="94"/>
      <c r="H180" s="147">
        <f>H79</f>
        <v>49100</v>
      </c>
      <c r="I180" s="145"/>
      <c r="J180" s="8"/>
    </row>
    <row r="181" spans="1:14" ht="12.75" customHeight="1" x14ac:dyDescent="0.25">
      <c r="A181" s="157">
        <v>36</v>
      </c>
      <c r="C181" s="156" t="s">
        <v>49</v>
      </c>
      <c r="D181" s="93">
        <f>D87</f>
        <v>37152.1</v>
      </c>
      <c r="E181" s="94"/>
      <c r="F181" s="93">
        <f>F87</f>
        <v>38100</v>
      </c>
      <c r="G181" s="94"/>
      <c r="H181" s="147">
        <f>H87</f>
        <v>38994</v>
      </c>
      <c r="I181" s="145"/>
      <c r="J181" s="8"/>
    </row>
    <row r="182" spans="1:14" s="105" customFormat="1" ht="12.75" customHeight="1" x14ac:dyDescent="0.25">
      <c r="A182" s="157">
        <v>37</v>
      </c>
      <c r="B182" s="157"/>
      <c r="C182" s="156" t="s">
        <v>54</v>
      </c>
      <c r="D182" s="93">
        <f>D96</f>
        <v>18913.95</v>
      </c>
      <c r="E182" s="94"/>
      <c r="F182" s="93"/>
      <c r="G182" s="94"/>
      <c r="H182" s="147"/>
      <c r="I182" s="145"/>
      <c r="J182" s="8"/>
      <c r="K182" s="161"/>
      <c r="L182" s="1"/>
      <c r="M182" s="177"/>
      <c r="N182" s="177"/>
    </row>
    <row r="183" spans="1:14" s="105" customFormat="1" ht="12.75" customHeight="1" x14ac:dyDescent="0.25">
      <c r="A183" s="157">
        <v>38</v>
      </c>
      <c r="B183" s="157"/>
      <c r="C183" s="156" t="s">
        <v>104</v>
      </c>
      <c r="D183" s="93">
        <f>D101</f>
        <v>3999</v>
      </c>
      <c r="E183" s="94"/>
      <c r="F183" s="93">
        <f>F101</f>
        <v>0</v>
      </c>
      <c r="G183" s="94"/>
      <c r="H183" s="147">
        <f>H101</f>
        <v>0</v>
      </c>
      <c r="I183" s="145"/>
      <c r="J183" s="8"/>
      <c r="K183" s="161"/>
      <c r="L183" s="1"/>
      <c r="M183" s="177"/>
      <c r="N183" s="177"/>
    </row>
    <row r="184" spans="1:14" s="105" customFormat="1" ht="12.75" customHeight="1" x14ac:dyDescent="0.25">
      <c r="A184" s="157">
        <v>39</v>
      </c>
      <c r="B184" s="157"/>
      <c r="C184" s="156" t="s">
        <v>105</v>
      </c>
      <c r="D184" s="93">
        <f>D109</f>
        <v>33970</v>
      </c>
      <c r="E184" s="94"/>
      <c r="F184" s="93">
        <f>F109</f>
        <v>23650</v>
      </c>
      <c r="G184" s="94"/>
      <c r="H184" s="147">
        <f>H109</f>
        <v>12000</v>
      </c>
      <c r="I184" s="145"/>
      <c r="J184" s="8"/>
      <c r="K184" s="161"/>
      <c r="L184" s="1"/>
      <c r="M184" s="177"/>
      <c r="N184" s="177"/>
    </row>
    <row r="185" spans="1:14" s="105" customFormat="1" ht="12.75" customHeight="1" x14ac:dyDescent="0.25">
      <c r="A185" s="157"/>
      <c r="B185" s="157"/>
      <c r="C185" s="156" t="s">
        <v>70</v>
      </c>
      <c r="D185" s="93">
        <f>D110</f>
        <v>19501</v>
      </c>
      <c r="E185" s="94"/>
      <c r="F185" s="93">
        <f>F110</f>
        <v>0</v>
      </c>
      <c r="G185" s="94"/>
      <c r="H185" s="147">
        <f>H110</f>
        <v>0</v>
      </c>
      <c r="I185" s="145"/>
      <c r="J185" s="8"/>
      <c r="K185" s="161"/>
      <c r="L185" s="1"/>
      <c r="M185" s="177"/>
      <c r="N185" s="177"/>
    </row>
    <row r="186" spans="1:14" s="105" customFormat="1" ht="12.75" customHeight="1" x14ac:dyDescent="0.25">
      <c r="A186" s="157">
        <v>40</v>
      </c>
      <c r="B186" s="157"/>
      <c r="C186" s="156" t="s">
        <v>106</v>
      </c>
      <c r="D186" s="93">
        <f>D117</f>
        <v>7348.45</v>
      </c>
      <c r="E186" s="94">
        <f>E117</f>
        <v>358699.3</v>
      </c>
      <c r="F186" s="93">
        <v>6500</v>
      </c>
      <c r="G186" s="94">
        <f>G117</f>
        <v>335000</v>
      </c>
      <c r="H186" s="147">
        <f>H117</f>
        <v>6500</v>
      </c>
      <c r="I186" s="145">
        <f>I117</f>
        <v>335000</v>
      </c>
      <c r="J186" s="8"/>
      <c r="K186" s="161"/>
      <c r="L186" s="1"/>
      <c r="M186" s="177"/>
      <c r="N186" s="177"/>
    </row>
    <row r="187" spans="1:14" s="105" customFormat="1" ht="12.75" customHeight="1" x14ac:dyDescent="0.25">
      <c r="A187" s="157">
        <v>41</v>
      </c>
      <c r="B187" s="157"/>
      <c r="C187" s="156" t="s">
        <v>107</v>
      </c>
      <c r="D187" s="93"/>
      <c r="E187" s="94">
        <f>E119</f>
        <v>81679.199999999997</v>
      </c>
      <c r="F187" s="93"/>
      <c r="G187" s="94">
        <f>G119</f>
        <v>83600</v>
      </c>
      <c r="H187" s="143"/>
      <c r="I187" s="145">
        <f>I119</f>
        <v>84990</v>
      </c>
      <c r="J187" s="8"/>
      <c r="K187" s="161"/>
      <c r="L187" s="1"/>
      <c r="M187" s="177"/>
      <c r="N187" s="177"/>
    </row>
    <row r="188" spans="1:14" s="105" customFormat="1" ht="12.75" customHeight="1" x14ac:dyDescent="0.25">
      <c r="A188" s="157">
        <v>42</v>
      </c>
      <c r="B188" s="157"/>
      <c r="C188" s="156" t="s">
        <v>76</v>
      </c>
      <c r="D188" s="93"/>
      <c r="E188" s="94">
        <f>E123</f>
        <v>71.790000000000006</v>
      </c>
      <c r="F188" s="93"/>
      <c r="G188" s="94">
        <f>G123</f>
        <v>100</v>
      </c>
      <c r="H188" s="143"/>
      <c r="I188" s="145">
        <f>I123</f>
        <v>100</v>
      </c>
      <c r="J188" s="8"/>
      <c r="K188" s="161"/>
      <c r="L188" s="1"/>
      <c r="M188" s="177"/>
      <c r="N188" s="177"/>
    </row>
    <row r="189" spans="1:14" s="105" customFormat="1" ht="12.75" customHeight="1" x14ac:dyDescent="0.25">
      <c r="A189" s="157">
        <v>43</v>
      </c>
      <c r="B189" s="157"/>
      <c r="C189" s="156" t="s">
        <v>79</v>
      </c>
      <c r="D189" s="93"/>
      <c r="E189" s="94">
        <f>E129</f>
        <v>24862.35</v>
      </c>
      <c r="F189" s="93"/>
      <c r="G189" s="94">
        <f>G129</f>
        <v>24500</v>
      </c>
      <c r="H189" s="143"/>
      <c r="I189" s="145">
        <f>I129</f>
        <v>24500</v>
      </c>
      <c r="J189" s="8"/>
      <c r="K189" s="161"/>
      <c r="L189" s="1"/>
      <c r="M189" s="177"/>
      <c r="N189" s="177"/>
    </row>
    <row r="190" spans="1:14" s="105" customFormat="1" ht="12.75" customHeight="1" x14ac:dyDescent="0.25">
      <c r="A190" s="157">
        <v>44</v>
      </c>
      <c r="B190" s="157"/>
      <c r="C190" s="156" t="s">
        <v>85</v>
      </c>
      <c r="D190" s="93"/>
      <c r="E190" s="94">
        <f>E149</f>
        <v>29387.75</v>
      </c>
      <c r="F190" s="93"/>
      <c r="G190" s="94">
        <f>G149</f>
        <v>22420</v>
      </c>
      <c r="H190" s="143"/>
      <c r="I190" s="145">
        <f>I149</f>
        <v>17620</v>
      </c>
      <c r="J190" s="8"/>
      <c r="K190" s="161"/>
      <c r="L190" s="1"/>
      <c r="M190" s="177"/>
      <c r="N190" s="177"/>
    </row>
    <row r="191" spans="1:14" s="105" customFormat="1" ht="12.75" customHeight="1" x14ac:dyDescent="0.25">
      <c r="A191" s="157">
        <v>47</v>
      </c>
      <c r="B191" s="157"/>
      <c r="C191" s="156" t="s">
        <v>94</v>
      </c>
      <c r="D191" s="93"/>
      <c r="E191" s="94">
        <f>E160</f>
        <v>18913.95</v>
      </c>
      <c r="F191" s="93"/>
      <c r="G191" s="115"/>
      <c r="H191" s="143"/>
      <c r="I191" s="96"/>
      <c r="J191" s="8"/>
      <c r="K191" s="161"/>
      <c r="L191" s="1"/>
      <c r="M191" s="177"/>
      <c r="N191" s="177"/>
    </row>
    <row r="192" spans="1:14" s="105" customFormat="1" ht="12.75" customHeight="1" x14ac:dyDescent="0.25">
      <c r="A192" s="157">
        <v>48</v>
      </c>
      <c r="B192" s="157"/>
      <c r="C192" s="156" t="s">
        <v>96</v>
      </c>
      <c r="D192" s="93"/>
      <c r="E192" s="94">
        <f>E171</f>
        <v>40775.5</v>
      </c>
      <c r="F192" s="93"/>
      <c r="G192" s="94">
        <v>67754.91</v>
      </c>
      <c r="H192" s="143"/>
      <c r="I192" s="94">
        <f>I171</f>
        <v>7000</v>
      </c>
      <c r="J192" s="8"/>
      <c r="K192" s="161"/>
      <c r="L192" s="1"/>
      <c r="M192" s="177"/>
      <c r="N192" s="177"/>
    </row>
    <row r="193" spans="1:14" s="105" customFormat="1" ht="12.75" customHeight="1" x14ac:dyDescent="0.25">
      <c r="A193" s="157"/>
      <c r="B193" s="157"/>
      <c r="C193" s="156" t="s">
        <v>108</v>
      </c>
      <c r="D193" s="95">
        <v>8495.5499999999993</v>
      </c>
      <c r="E193" s="94"/>
      <c r="F193" s="95"/>
      <c r="G193" s="94"/>
      <c r="H193" s="95"/>
      <c r="I193" s="96"/>
      <c r="J193" s="8"/>
      <c r="K193" s="161"/>
      <c r="L193" s="1"/>
      <c r="M193" s="177"/>
      <c r="N193" s="177"/>
    </row>
    <row r="194" spans="1:14" s="105" customFormat="1" ht="12.75" customHeight="1" x14ac:dyDescent="0.25">
      <c r="A194" s="157"/>
      <c r="B194" s="157"/>
      <c r="C194" s="156" t="s">
        <v>109</v>
      </c>
      <c r="D194" s="93"/>
      <c r="E194" s="96"/>
      <c r="F194" s="97"/>
      <c r="G194" s="96">
        <v>22009.59</v>
      </c>
      <c r="H194" s="144"/>
      <c r="I194" s="96">
        <v>6247.65</v>
      </c>
      <c r="J194" s="8"/>
      <c r="K194" s="161"/>
      <c r="L194" s="1"/>
      <c r="M194" s="177"/>
      <c r="N194" s="177"/>
    </row>
    <row r="195" spans="1:14" s="105" customFormat="1" ht="12.75" customHeight="1" thickBot="1" x14ac:dyDescent="0.3">
      <c r="A195" s="157"/>
      <c r="B195" s="157"/>
      <c r="C195" s="157"/>
      <c r="D195" s="99">
        <f t="shared" ref="D195:I195" si="1">SUM(D177:D194)</f>
        <v>554389.84000000008</v>
      </c>
      <c r="E195" s="100">
        <f t="shared" si="1"/>
        <v>554389.84</v>
      </c>
      <c r="F195" s="116">
        <f>SUM(F177:F194)</f>
        <v>554384.5</v>
      </c>
      <c r="G195" s="100">
        <f>SUM(G177:G194)</f>
        <v>555384.5</v>
      </c>
      <c r="H195" s="99">
        <f t="shared" si="1"/>
        <v>475457.65</v>
      </c>
      <c r="I195" s="100">
        <f t="shared" si="1"/>
        <v>475457.65</v>
      </c>
      <c r="J195" s="8"/>
      <c r="K195" s="161"/>
      <c r="L195" s="1"/>
      <c r="M195" s="177"/>
      <c r="N195" s="177"/>
    </row>
    <row r="196" spans="1:14" s="105" customFormat="1" ht="12.75" customHeight="1" x14ac:dyDescent="0.25">
      <c r="A196" s="157"/>
      <c r="B196" s="157"/>
      <c r="C196" s="157"/>
      <c r="D196" s="157"/>
      <c r="E196" s="101"/>
      <c r="F196" s="21"/>
      <c r="G196" s="101"/>
      <c r="H196" s="157"/>
      <c r="I196" s="157"/>
      <c r="J196" s="3"/>
      <c r="K196" s="161"/>
      <c r="L196" s="1"/>
      <c r="M196" s="177"/>
      <c r="N196" s="177"/>
    </row>
    <row r="197" spans="1:14" s="105" customFormat="1" ht="12.75" customHeight="1" x14ac:dyDescent="0.25">
      <c r="A197" s="157"/>
      <c r="B197" s="157"/>
      <c r="C197" s="157"/>
      <c r="D197" s="157"/>
      <c r="E197" s="102"/>
      <c r="F197" s="21"/>
      <c r="G197" s="112"/>
      <c r="H197" s="112"/>
      <c r="I197" s="98">
        <f>I195-H195</f>
        <v>0</v>
      </c>
      <c r="J197" s="3"/>
      <c r="K197" s="161"/>
      <c r="L197" s="1"/>
      <c r="M197" s="177"/>
      <c r="N197" s="177"/>
    </row>
    <row r="198" spans="1:14" ht="12.75" customHeight="1" x14ac:dyDescent="0.25">
      <c r="E198" s="101"/>
      <c r="F198" s="21"/>
      <c r="G198" s="101"/>
      <c r="H198" s="112"/>
    </row>
    <row r="199" spans="1:14" ht="12.75" customHeight="1" x14ac:dyDescent="0.25">
      <c r="E199" s="101"/>
      <c r="F199" s="21"/>
      <c r="G199" s="113"/>
      <c r="H199" s="98"/>
    </row>
    <row r="200" spans="1:14" ht="12.75" customHeight="1" x14ac:dyDescent="0.25"/>
    <row r="201" spans="1:14" ht="12.75" customHeight="1" x14ac:dyDescent="0.25"/>
  </sheetData>
  <mergeCells count="22">
    <mergeCell ref="D176:E176"/>
    <mergeCell ref="F176:G176"/>
    <mergeCell ref="H176:I176"/>
    <mergeCell ref="D124:E124"/>
    <mergeCell ref="F124:G124"/>
    <mergeCell ref="H124:I124"/>
    <mergeCell ref="D152:E152"/>
    <mergeCell ref="D161:E161"/>
    <mergeCell ref="F161:G161"/>
    <mergeCell ref="H161:I161"/>
    <mergeCell ref="D64:E64"/>
    <mergeCell ref="F64:G64"/>
    <mergeCell ref="H64:I64"/>
    <mergeCell ref="D113:E113"/>
    <mergeCell ref="F113:G113"/>
    <mergeCell ref="H113:I113"/>
    <mergeCell ref="D3:E3"/>
    <mergeCell ref="F3:G3"/>
    <mergeCell ref="H3:I3"/>
    <mergeCell ref="D27:E27"/>
    <mergeCell ref="F27:G27"/>
    <mergeCell ref="H27:I27"/>
  </mergeCells>
  <pageMargins left="0.70866141732283472" right="0.70866141732283472" top="0.78740157480314965" bottom="0.78740157480314965" header="0.31496062992125984" footer="0.31496062992125984"/>
  <pageSetup paperSize="9" scale="68" fitToHeight="10" orientation="landscape" r:id="rId1"/>
  <headerFooter>
    <oddFooter>&amp;L&amp;8&amp;Z&amp;F, &amp;A&amp;R&amp;8Seite &amp;P von &amp;N</oddFooter>
  </headerFooter>
  <rowBreaks count="2" manualBreakCount="2">
    <brk id="173" max="16383" man="1"/>
    <brk id="1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9E09-0003-436D-B541-EFDC3AD6F78E}">
  <sheetPr>
    <pageSetUpPr fitToPage="1"/>
  </sheetPr>
  <dimension ref="A1:N223"/>
  <sheetViews>
    <sheetView tabSelected="1" topLeftCell="A184" zoomScale="80" zoomScaleNormal="80" workbookViewId="0">
      <selection activeCell="K218" sqref="K218"/>
    </sheetView>
  </sheetViews>
  <sheetFormatPr baseColWidth="10" defaultRowHeight="15" x14ac:dyDescent="0.25"/>
  <cols>
    <col min="1" max="1" width="8.85546875" style="157" bestFit="1" customWidth="1"/>
    <col min="2" max="2" width="1.140625" style="157" customWidth="1"/>
    <col min="3" max="3" width="57.85546875" style="157" bestFit="1" customWidth="1"/>
    <col min="4" max="6" width="12" style="157" bestFit="1" customWidth="1"/>
    <col min="7" max="7" width="12.85546875" style="157" customWidth="1"/>
    <col min="8" max="9" width="12" style="157" bestFit="1" customWidth="1"/>
    <col min="10" max="10" width="2.85546875" style="3" customWidth="1"/>
    <col min="11" max="11" width="47.5703125" style="161" customWidth="1"/>
    <col min="12" max="14" width="11.42578125" style="1"/>
    <col min="15" max="256" width="11.42578125" style="157"/>
    <col min="257" max="257" width="6.42578125" style="157" customWidth="1"/>
    <col min="258" max="258" width="1.140625" style="157" customWidth="1"/>
    <col min="259" max="259" width="57.85546875" style="157" bestFit="1" customWidth="1"/>
    <col min="260" max="262" width="12" style="157" bestFit="1" customWidth="1"/>
    <col min="263" max="263" width="12.85546875" style="157" customWidth="1"/>
    <col min="264" max="265" width="12" style="157" bestFit="1" customWidth="1"/>
    <col min="266" max="266" width="3.42578125" style="157" customWidth="1"/>
    <col min="267" max="512" width="11.42578125" style="157"/>
    <col min="513" max="513" width="6.42578125" style="157" customWidth="1"/>
    <col min="514" max="514" width="1.140625" style="157" customWidth="1"/>
    <col min="515" max="515" width="57.85546875" style="157" bestFit="1" customWidth="1"/>
    <col min="516" max="518" width="12" style="157" bestFit="1" customWidth="1"/>
    <col min="519" max="519" width="12.85546875" style="157" customWidth="1"/>
    <col min="520" max="521" width="12" style="157" bestFit="1" customWidth="1"/>
    <col min="522" max="522" width="3.42578125" style="157" customWidth="1"/>
    <col min="523" max="768" width="11.42578125" style="157"/>
    <col min="769" max="769" width="6.42578125" style="157" customWidth="1"/>
    <col min="770" max="770" width="1.140625" style="157" customWidth="1"/>
    <col min="771" max="771" width="57.85546875" style="157" bestFit="1" customWidth="1"/>
    <col min="772" max="774" width="12" style="157" bestFit="1" customWidth="1"/>
    <col min="775" max="775" width="12.85546875" style="157" customWidth="1"/>
    <col min="776" max="777" width="12" style="157" bestFit="1" customWidth="1"/>
    <col min="778" max="778" width="3.42578125" style="157" customWidth="1"/>
    <col min="779" max="1024" width="11.42578125" style="157"/>
    <col min="1025" max="1025" width="6.42578125" style="157" customWidth="1"/>
    <col min="1026" max="1026" width="1.140625" style="157" customWidth="1"/>
    <col min="1027" max="1027" width="57.85546875" style="157" bestFit="1" customWidth="1"/>
    <col min="1028" max="1030" width="12" style="157" bestFit="1" customWidth="1"/>
    <col min="1031" max="1031" width="12.85546875" style="157" customWidth="1"/>
    <col min="1032" max="1033" width="12" style="157" bestFit="1" customWidth="1"/>
    <col min="1034" max="1034" width="3.42578125" style="157" customWidth="1"/>
    <col min="1035" max="1280" width="11.42578125" style="157"/>
    <col min="1281" max="1281" width="6.42578125" style="157" customWidth="1"/>
    <col min="1282" max="1282" width="1.140625" style="157" customWidth="1"/>
    <col min="1283" max="1283" width="57.85546875" style="157" bestFit="1" customWidth="1"/>
    <col min="1284" max="1286" width="12" style="157" bestFit="1" customWidth="1"/>
    <col min="1287" max="1287" width="12.85546875" style="157" customWidth="1"/>
    <col min="1288" max="1289" width="12" style="157" bestFit="1" customWidth="1"/>
    <col min="1290" max="1290" width="3.42578125" style="157" customWidth="1"/>
    <col min="1291" max="1536" width="11.42578125" style="157"/>
    <col min="1537" max="1537" width="6.42578125" style="157" customWidth="1"/>
    <col min="1538" max="1538" width="1.140625" style="157" customWidth="1"/>
    <col min="1539" max="1539" width="57.85546875" style="157" bestFit="1" customWidth="1"/>
    <col min="1540" max="1542" width="12" style="157" bestFit="1" customWidth="1"/>
    <col min="1543" max="1543" width="12.85546875" style="157" customWidth="1"/>
    <col min="1544" max="1545" width="12" style="157" bestFit="1" customWidth="1"/>
    <col min="1546" max="1546" width="3.42578125" style="157" customWidth="1"/>
    <col min="1547" max="1792" width="11.42578125" style="157"/>
    <col min="1793" max="1793" width="6.42578125" style="157" customWidth="1"/>
    <col min="1794" max="1794" width="1.140625" style="157" customWidth="1"/>
    <col min="1795" max="1795" width="57.85546875" style="157" bestFit="1" customWidth="1"/>
    <col min="1796" max="1798" width="12" style="157" bestFit="1" customWidth="1"/>
    <col min="1799" max="1799" width="12.85546875" style="157" customWidth="1"/>
    <col min="1800" max="1801" width="12" style="157" bestFit="1" customWidth="1"/>
    <col min="1802" max="1802" width="3.42578125" style="157" customWidth="1"/>
    <col min="1803" max="2048" width="11.42578125" style="157"/>
    <col min="2049" max="2049" width="6.42578125" style="157" customWidth="1"/>
    <col min="2050" max="2050" width="1.140625" style="157" customWidth="1"/>
    <col min="2051" max="2051" width="57.85546875" style="157" bestFit="1" customWidth="1"/>
    <col min="2052" max="2054" width="12" style="157" bestFit="1" customWidth="1"/>
    <col min="2055" max="2055" width="12.85546875" style="157" customWidth="1"/>
    <col min="2056" max="2057" width="12" style="157" bestFit="1" customWidth="1"/>
    <col min="2058" max="2058" width="3.42578125" style="157" customWidth="1"/>
    <col min="2059" max="2304" width="11.42578125" style="157"/>
    <col min="2305" max="2305" width="6.42578125" style="157" customWidth="1"/>
    <col min="2306" max="2306" width="1.140625" style="157" customWidth="1"/>
    <col min="2307" max="2307" width="57.85546875" style="157" bestFit="1" customWidth="1"/>
    <col min="2308" max="2310" width="12" style="157" bestFit="1" customWidth="1"/>
    <col min="2311" max="2311" width="12.85546875" style="157" customWidth="1"/>
    <col min="2312" max="2313" width="12" style="157" bestFit="1" customWidth="1"/>
    <col min="2314" max="2314" width="3.42578125" style="157" customWidth="1"/>
    <col min="2315" max="2560" width="11.42578125" style="157"/>
    <col min="2561" max="2561" width="6.42578125" style="157" customWidth="1"/>
    <col min="2562" max="2562" width="1.140625" style="157" customWidth="1"/>
    <col min="2563" max="2563" width="57.85546875" style="157" bestFit="1" customWidth="1"/>
    <col min="2564" max="2566" width="12" style="157" bestFit="1" customWidth="1"/>
    <col min="2567" max="2567" width="12.85546875" style="157" customWidth="1"/>
    <col min="2568" max="2569" width="12" style="157" bestFit="1" customWidth="1"/>
    <col min="2570" max="2570" width="3.42578125" style="157" customWidth="1"/>
    <col min="2571" max="2816" width="11.42578125" style="157"/>
    <col min="2817" max="2817" width="6.42578125" style="157" customWidth="1"/>
    <col min="2818" max="2818" width="1.140625" style="157" customWidth="1"/>
    <col min="2819" max="2819" width="57.85546875" style="157" bestFit="1" customWidth="1"/>
    <col min="2820" max="2822" width="12" style="157" bestFit="1" customWidth="1"/>
    <col min="2823" max="2823" width="12.85546875" style="157" customWidth="1"/>
    <col min="2824" max="2825" width="12" style="157" bestFit="1" customWidth="1"/>
    <col min="2826" max="2826" width="3.42578125" style="157" customWidth="1"/>
    <col min="2827" max="3072" width="11.42578125" style="157"/>
    <col min="3073" max="3073" width="6.42578125" style="157" customWidth="1"/>
    <col min="3074" max="3074" width="1.140625" style="157" customWidth="1"/>
    <col min="3075" max="3075" width="57.85546875" style="157" bestFit="1" customWidth="1"/>
    <col min="3076" max="3078" width="12" style="157" bestFit="1" customWidth="1"/>
    <col min="3079" max="3079" width="12.85546875" style="157" customWidth="1"/>
    <col min="3080" max="3081" width="12" style="157" bestFit="1" customWidth="1"/>
    <col min="3082" max="3082" width="3.42578125" style="157" customWidth="1"/>
    <col min="3083" max="3328" width="11.42578125" style="157"/>
    <col min="3329" max="3329" width="6.42578125" style="157" customWidth="1"/>
    <col min="3330" max="3330" width="1.140625" style="157" customWidth="1"/>
    <col min="3331" max="3331" width="57.85546875" style="157" bestFit="1" customWidth="1"/>
    <col min="3332" max="3334" width="12" style="157" bestFit="1" customWidth="1"/>
    <col min="3335" max="3335" width="12.85546875" style="157" customWidth="1"/>
    <col min="3336" max="3337" width="12" style="157" bestFit="1" customWidth="1"/>
    <col min="3338" max="3338" width="3.42578125" style="157" customWidth="1"/>
    <col min="3339" max="3584" width="11.42578125" style="157"/>
    <col min="3585" max="3585" width="6.42578125" style="157" customWidth="1"/>
    <col min="3586" max="3586" width="1.140625" style="157" customWidth="1"/>
    <col min="3587" max="3587" width="57.85546875" style="157" bestFit="1" customWidth="1"/>
    <col min="3588" max="3590" width="12" style="157" bestFit="1" customWidth="1"/>
    <col min="3591" max="3591" width="12.85546875" style="157" customWidth="1"/>
    <col min="3592" max="3593" width="12" style="157" bestFit="1" customWidth="1"/>
    <col min="3594" max="3594" width="3.42578125" style="157" customWidth="1"/>
    <col min="3595" max="3840" width="11.42578125" style="157"/>
    <col min="3841" max="3841" width="6.42578125" style="157" customWidth="1"/>
    <col min="3842" max="3842" width="1.140625" style="157" customWidth="1"/>
    <col min="3843" max="3843" width="57.85546875" style="157" bestFit="1" customWidth="1"/>
    <col min="3844" max="3846" width="12" style="157" bestFit="1" customWidth="1"/>
    <col min="3847" max="3847" width="12.85546875" style="157" customWidth="1"/>
    <col min="3848" max="3849" width="12" style="157" bestFit="1" customWidth="1"/>
    <col min="3850" max="3850" width="3.42578125" style="157" customWidth="1"/>
    <col min="3851" max="4096" width="11.42578125" style="157"/>
    <col min="4097" max="4097" width="6.42578125" style="157" customWidth="1"/>
    <col min="4098" max="4098" width="1.140625" style="157" customWidth="1"/>
    <col min="4099" max="4099" width="57.85546875" style="157" bestFit="1" customWidth="1"/>
    <col min="4100" max="4102" width="12" style="157" bestFit="1" customWidth="1"/>
    <col min="4103" max="4103" width="12.85546875" style="157" customWidth="1"/>
    <col min="4104" max="4105" width="12" style="157" bestFit="1" customWidth="1"/>
    <col min="4106" max="4106" width="3.42578125" style="157" customWidth="1"/>
    <col min="4107" max="4352" width="11.42578125" style="157"/>
    <col min="4353" max="4353" width="6.42578125" style="157" customWidth="1"/>
    <col min="4354" max="4354" width="1.140625" style="157" customWidth="1"/>
    <col min="4355" max="4355" width="57.85546875" style="157" bestFit="1" customWidth="1"/>
    <col min="4356" max="4358" width="12" style="157" bestFit="1" customWidth="1"/>
    <col min="4359" max="4359" width="12.85546875" style="157" customWidth="1"/>
    <col min="4360" max="4361" width="12" style="157" bestFit="1" customWidth="1"/>
    <col min="4362" max="4362" width="3.42578125" style="157" customWidth="1"/>
    <col min="4363" max="4608" width="11.42578125" style="157"/>
    <col min="4609" max="4609" width="6.42578125" style="157" customWidth="1"/>
    <col min="4610" max="4610" width="1.140625" style="157" customWidth="1"/>
    <col min="4611" max="4611" width="57.85546875" style="157" bestFit="1" customWidth="1"/>
    <col min="4612" max="4614" width="12" style="157" bestFit="1" customWidth="1"/>
    <col min="4615" max="4615" width="12.85546875" style="157" customWidth="1"/>
    <col min="4616" max="4617" width="12" style="157" bestFit="1" customWidth="1"/>
    <col min="4618" max="4618" width="3.42578125" style="157" customWidth="1"/>
    <col min="4619" max="4864" width="11.42578125" style="157"/>
    <col min="4865" max="4865" width="6.42578125" style="157" customWidth="1"/>
    <col min="4866" max="4866" width="1.140625" style="157" customWidth="1"/>
    <col min="4867" max="4867" width="57.85546875" style="157" bestFit="1" customWidth="1"/>
    <col min="4868" max="4870" width="12" style="157" bestFit="1" customWidth="1"/>
    <col min="4871" max="4871" width="12.85546875" style="157" customWidth="1"/>
    <col min="4872" max="4873" width="12" style="157" bestFit="1" customWidth="1"/>
    <col min="4874" max="4874" width="3.42578125" style="157" customWidth="1"/>
    <col min="4875" max="5120" width="11.42578125" style="157"/>
    <col min="5121" max="5121" width="6.42578125" style="157" customWidth="1"/>
    <col min="5122" max="5122" width="1.140625" style="157" customWidth="1"/>
    <col min="5123" max="5123" width="57.85546875" style="157" bestFit="1" customWidth="1"/>
    <col min="5124" max="5126" width="12" style="157" bestFit="1" customWidth="1"/>
    <col min="5127" max="5127" width="12.85546875" style="157" customWidth="1"/>
    <col min="5128" max="5129" width="12" style="157" bestFit="1" customWidth="1"/>
    <col min="5130" max="5130" width="3.42578125" style="157" customWidth="1"/>
    <col min="5131" max="5376" width="11.42578125" style="157"/>
    <col min="5377" max="5377" width="6.42578125" style="157" customWidth="1"/>
    <col min="5378" max="5378" width="1.140625" style="157" customWidth="1"/>
    <col min="5379" max="5379" width="57.85546875" style="157" bestFit="1" customWidth="1"/>
    <col min="5380" max="5382" width="12" style="157" bestFit="1" customWidth="1"/>
    <col min="5383" max="5383" width="12.85546875" style="157" customWidth="1"/>
    <col min="5384" max="5385" width="12" style="157" bestFit="1" customWidth="1"/>
    <col min="5386" max="5386" width="3.42578125" style="157" customWidth="1"/>
    <col min="5387" max="5632" width="11.42578125" style="157"/>
    <col min="5633" max="5633" width="6.42578125" style="157" customWidth="1"/>
    <col min="5634" max="5634" width="1.140625" style="157" customWidth="1"/>
    <col min="5635" max="5635" width="57.85546875" style="157" bestFit="1" customWidth="1"/>
    <col min="5636" max="5638" width="12" style="157" bestFit="1" customWidth="1"/>
    <col min="5639" max="5639" width="12.85546875" style="157" customWidth="1"/>
    <col min="5640" max="5641" width="12" style="157" bestFit="1" customWidth="1"/>
    <col min="5642" max="5642" width="3.42578125" style="157" customWidth="1"/>
    <col min="5643" max="5888" width="11.42578125" style="157"/>
    <col min="5889" max="5889" width="6.42578125" style="157" customWidth="1"/>
    <col min="5890" max="5890" width="1.140625" style="157" customWidth="1"/>
    <col min="5891" max="5891" width="57.85546875" style="157" bestFit="1" customWidth="1"/>
    <col min="5892" max="5894" width="12" style="157" bestFit="1" customWidth="1"/>
    <col min="5895" max="5895" width="12.85546875" style="157" customWidth="1"/>
    <col min="5896" max="5897" width="12" style="157" bestFit="1" customWidth="1"/>
    <col min="5898" max="5898" width="3.42578125" style="157" customWidth="1"/>
    <col min="5899" max="6144" width="11.42578125" style="157"/>
    <col min="6145" max="6145" width="6.42578125" style="157" customWidth="1"/>
    <col min="6146" max="6146" width="1.140625" style="157" customWidth="1"/>
    <col min="6147" max="6147" width="57.85546875" style="157" bestFit="1" customWidth="1"/>
    <col min="6148" max="6150" width="12" style="157" bestFit="1" customWidth="1"/>
    <col min="6151" max="6151" width="12.85546875" style="157" customWidth="1"/>
    <col min="6152" max="6153" width="12" style="157" bestFit="1" customWidth="1"/>
    <col min="6154" max="6154" width="3.42578125" style="157" customWidth="1"/>
    <col min="6155" max="6400" width="11.42578125" style="157"/>
    <col min="6401" max="6401" width="6.42578125" style="157" customWidth="1"/>
    <col min="6402" max="6402" width="1.140625" style="157" customWidth="1"/>
    <col min="6403" max="6403" width="57.85546875" style="157" bestFit="1" customWidth="1"/>
    <col min="6404" max="6406" width="12" style="157" bestFit="1" customWidth="1"/>
    <col min="6407" max="6407" width="12.85546875" style="157" customWidth="1"/>
    <col min="6408" max="6409" width="12" style="157" bestFit="1" customWidth="1"/>
    <col min="6410" max="6410" width="3.42578125" style="157" customWidth="1"/>
    <col min="6411" max="6656" width="11.42578125" style="157"/>
    <col min="6657" max="6657" width="6.42578125" style="157" customWidth="1"/>
    <col min="6658" max="6658" width="1.140625" style="157" customWidth="1"/>
    <col min="6659" max="6659" width="57.85546875" style="157" bestFit="1" customWidth="1"/>
    <col min="6660" max="6662" width="12" style="157" bestFit="1" customWidth="1"/>
    <col min="6663" max="6663" width="12.85546875" style="157" customWidth="1"/>
    <col min="6664" max="6665" width="12" style="157" bestFit="1" customWidth="1"/>
    <col min="6666" max="6666" width="3.42578125" style="157" customWidth="1"/>
    <col min="6667" max="6912" width="11.42578125" style="157"/>
    <col min="6913" max="6913" width="6.42578125" style="157" customWidth="1"/>
    <col min="6914" max="6914" width="1.140625" style="157" customWidth="1"/>
    <col min="6915" max="6915" width="57.85546875" style="157" bestFit="1" customWidth="1"/>
    <col min="6916" max="6918" width="12" style="157" bestFit="1" customWidth="1"/>
    <col min="6919" max="6919" width="12.85546875" style="157" customWidth="1"/>
    <col min="6920" max="6921" width="12" style="157" bestFit="1" customWidth="1"/>
    <col min="6922" max="6922" width="3.42578125" style="157" customWidth="1"/>
    <col min="6923" max="7168" width="11.42578125" style="157"/>
    <col min="7169" max="7169" width="6.42578125" style="157" customWidth="1"/>
    <col min="7170" max="7170" width="1.140625" style="157" customWidth="1"/>
    <col min="7171" max="7171" width="57.85546875" style="157" bestFit="1" customWidth="1"/>
    <col min="7172" max="7174" width="12" style="157" bestFit="1" customWidth="1"/>
    <col min="7175" max="7175" width="12.85546875" style="157" customWidth="1"/>
    <col min="7176" max="7177" width="12" style="157" bestFit="1" customWidth="1"/>
    <col min="7178" max="7178" width="3.42578125" style="157" customWidth="1"/>
    <col min="7179" max="7424" width="11.42578125" style="157"/>
    <col min="7425" max="7425" width="6.42578125" style="157" customWidth="1"/>
    <col min="7426" max="7426" width="1.140625" style="157" customWidth="1"/>
    <col min="7427" max="7427" width="57.85546875" style="157" bestFit="1" customWidth="1"/>
    <col min="7428" max="7430" width="12" style="157" bestFit="1" customWidth="1"/>
    <col min="7431" max="7431" width="12.85546875" style="157" customWidth="1"/>
    <col min="7432" max="7433" width="12" style="157" bestFit="1" customWidth="1"/>
    <col min="7434" max="7434" width="3.42578125" style="157" customWidth="1"/>
    <col min="7435" max="7680" width="11.42578125" style="157"/>
    <col min="7681" max="7681" width="6.42578125" style="157" customWidth="1"/>
    <col min="7682" max="7682" width="1.140625" style="157" customWidth="1"/>
    <col min="7683" max="7683" width="57.85546875" style="157" bestFit="1" customWidth="1"/>
    <col min="7684" max="7686" width="12" style="157" bestFit="1" customWidth="1"/>
    <col min="7687" max="7687" width="12.85546875" style="157" customWidth="1"/>
    <col min="7688" max="7689" width="12" style="157" bestFit="1" customWidth="1"/>
    <col min="7690" max="7690" width="3.42578125" style="157" customWidth="1"/>
    <col min="7691" max="7936" width="11.42578125" style="157"/>
    <col min="7937" max="7937" width="6.42578125" style="157" customWidth="1"/>
    <col min="7938" max="7938" width="1.140625" style="157" customWidth="1"/>
    <col min="7939" max="7939" width="57.85546875" style="157" bestFit="1" customWidth="1"/>
    <col min="7940" max="7942" width="12" style="157" bestFit="1" customWidth="1"/>
    <col min="7943" max="7943" width="12.85546875" style="157" customWidth="1"/>
    <col min="7944" max="7945" width="12" style="157" bestFit="1" customWidth="1"/>
    <col min="7946" max="7946" width="3.42578125" style="157" customWidth="1"/>
    <col min="7947" max="8192" width="11.42578125" style="157"/>
    <col min="8193" max="8193" width="6.42578125" style="157" customWidth="1"/>
    <col min="8194" max="8194" width="1.140625" style="157" customWidth="1"/>
    <col min="8195" max="8195" width="57.85546875" style="157" bestFit="1" customWidth="1"/>
    <col min="8196" max="8198" width="12" style="157" bestFit="1" customWidth="1"/>
    <col min="8199" max="8199" width="12.85546875" style="157" customWidth="1"/>
    <col min="8200" max="8201" width="12" style="157" bestFit="1" customWidth="1"/>
    <col min="8202" max="8202" width="3.42578125" style="157" customWidth="1"/>
    <col min="8203" max="8448" width="11.42578125" style="157"/>
    <col min="8449" max="8449" width="6.42578125" style="157" customWidth="1"/>
    <col min="8450" max="8450" width="1.140625" style="157" customWidth="1"/>
    <col min="8451" max="8451" width="57.85546875" style="157" bestFit="1" customWidth="1"/>
    <col min="8452" max="8454" width="12" style="157" bestFit="1" customWidth="1"/>
    <col min="8455" max="8455" width="12.85546875" style="157" customWidth="1"/>
    <col min="8456" max="8457" width="12" style="157" bestFit="1" customWidth="1"/>
    <col min="8458" max="8458" width="3.42578125" style="157" customWidth="1"/>
    <col min="8459" max="8704" width="11.42578125" style="157"/>
    <col min="8705" max="8705" width="6.42578125" style="157" customWidth="1"/>
    <col min="8706" max="8706" width="1.140625" style="157" customWidth="1"/>
    <col min="8707" max="8707" width="57.85546875" style="157" bestFit="1" customWidth="1"/>
    <col min="8708" max="8710" width="12" style="157" bestFit="1" customWidth="1"/>
    <col min="8711" max="8711" width="12.85546875" style="157" customWidth="1"/>
    <col min="8712" max="8713" width="12" style="157" bestFit="1" customWidth="1"/>
    <col min="8714" max="8714" width="3.42578125" style="157" customWidth="1"/>
    <col min="8715" max="8960" width="11.42578125" style="157"/>
    <col min="8961" max="8961" width="6.42578125" style="157" customWidth="1"/>
    <col min="8962" max="8962" width="1.140625" style="157" customWidth="1"/>
    <col min="8963" max="8963" width="57.85546875" style="157" bestFit="1" customWidth="1"/>
    <col min="8964" max="8966" width="12" style="157" bestFit="1" customWidth="1"/>
    <col min="8967" max="8967" width="12.85546875" style="157" customWidth="1"/>
    <col min="8968" max="8969" width="12" style="157" bestFit="1" customWidth="1"/>
    <col min="8970" max="8970" width="3.42578125" style="157" customWidth="1"/>
    <col min="8971" max="9216" width="11.42578125" style="157"/>
    <col min="9217" max="9217" width="6.42578125" style="157" customWidth="1"/>
    <col min="9218" max="9218" width="1.140625" style="157" customWidth="1"/>
    <col min="9219" max="9219" width="57.85546875" style="157" bestFit="1" customWidth="1"/>
    <col min="9220" max="9222" width="12" style="157" bestFit="1" customWidth="1"/>
    <col min="9223" max="9223" width="12.85546875" style="157" customWidth="1"/>
    <col min="9224" max="9225" width="12" style="157" bestFit="1" customWidth="1"/>
    <col min="9226" max="9226" width="3.42578125" style="157" customWidth="1"/>
    <col min="9227" max="9472" width="11.42578125" style="157"/>
    <col min="9473" max="9473" width="6.42578125" style="157" customWidth="1"/>
    <col min="9474" max="9474" width="1.140625" style="157" customWidth="1"/>
    <col min="9475" max="9475" width="57.85546875" style="157" bestFit="1" customWidth="1"/>
    <col min="9476" max="9478" width="12" style="157" bestFit="1" customWidth="1"/>
    <col min="9479" max="9479" width="12.85546875" style="157" customWidth="1"/>
    <col min="9480" max="9481" width="12" style="157" bestFit="1" customWidth="1"/>
    <col min="9482" max="9482" width="3.42578125" style="157" customWidth="1"/>
    <col min="9483" max="9728" width="11.42578125" style="157"/>
    <col min="9729" max="9729" width="6.42578125" style="157" customWidth="1"/>
    <col min="9730" max="9730" width="1.140625" style="157" customWidth="1"/>
    <col min="9731" max="9731" width="57.85546875" style="157" bestFit="1" customWidth="1"/>
    <col min="9732" max="9734" width="12" style="157" bestFit="1" customWidth="1"/>
    <col min="9735" max="9735" width="12.85546875" style="157" customWidth="1"/>
    <col min="9736" max="9737" width="12" style="157" bestFit="1" customWidth="1"/>
    <col min="9738" max="9738" width="3.42578125" style="157" customWidth="1"/>
    <col min="9739" max="9984" width="11.42578125" style="157"/>
    <col min="9985" max="9985" width="6.42578125" style="157" customWidth="1"/>
    <col min="9986" max="9986" width="1.140625" style="157" customWidth="1"/>
    <col min="9987" max="9987" width="57.85546875" style="157" bestFit="1" customWidth="1"/>
    <col min="9988" max="9990" width="12" style="157" bestFit="1" customWidth="1"/>
    <col min="9991" max="9991" width="12.85546875" style="157" customWidth="1"/>
    <col min="9992" max="9993" width="12" style="157" bestFit="1" customWidth="1"/>
    <col min="9994" max="9994" width="3.42578125" style="157" customWidth="1"/>
    <col min="9995" max="10240" width="11.42578125" style="157"/>
    <col min="10241" max="10241" width="6.42578125" style="157" customWidth="1"/>
    <col min="10242" max="10242" width="1.140625" style="157" customWidth="1"/>
    <col min="10243" max="10243" width="57.85546875" style="157" bestFit="1" customWidth="1"/>
    <col min="10244" max="10246" width="12" style="157" bestFit="1" customWidth="1"/>
    <col min="10247" max="10247" width="12.85546875" style="157" customWidth="1"/>
    <col min="10248" max="10249" width="12" style="157" bestFit="1" customWidth="1"/>
    <col min="10250" max="10250" width="3.42578125" style="157" customWidth="1"/>
    <col min="10251" max="10496" width="11.42578125" style="157"/>
    <col min="10497" max="10497" width="6.42578125" style="157" customWidth="1"/>
    <col min="10498" max="10498" width="1.140625" style="157" customWidth="1"/>
    <col min="10499" max="10499" width="57.85546875" style="157" bestFit="1" customWidth="1"/>
    <col min="10500" max="10502" width="12" style="157" bestFit="1" customWidth="1"/>
    <col min="10503" max="10503" width="12.85546875" style="157" customWidth="1"/>
    <col min="10504" max="10505" width="12" style="157" bestFit="1" customWidth="1"/>
    <col min="10506" max="10506" width="3.42578125" style="157" customWidth="1"/>
    <col min="10507" max="10752" width="11.42578125" style="157"/>
    <col min="10753" max="10753" width="6.42578125" style="157" customWidth="1"/>
    <col min="10754" max="10754" width="1.140625" style="157" customWidth="1"/>
    <col min="10755" max="10755" width="57.85546875" style="157" bestFit="1" customWidth="1"/>
    <col min="10756" max="10758" width="12" style="157" bestFit="1" customWidth="1"/>
    <col min="10759" max="10759" width="12.85546875" style="157" customWidth="1"/>
    <col min="10760" max="10761" width="12" style="157" bestFit="1" customWidth="1"/>
    <col min="10762" max="10762" width="3.42578125" style="157" customWidth="1"/>
    <col min="10763" max="11008" width="11.42578125" style="157"/>
    <col min="11009" max="11009" width="6.42578125" style="157" customWidth="1"/>
    <col min="11010" max="11010" width="1.140625" style="157" customWidth="1"/>
    <col min="11011" max="11011" width="57.85546875" style="157" bestFit="1" customWidth="1"/>
    <col min="11012" max="11014" width="12" style="157" bestFit="1" customWidth="1"/>
    <col min="11015" max="11015" width="12.85546875" style="157" customWidth="1"/>
    <col min="11016" max="11017" width="12" style="157" bestFit="1" customWidth="1"/>
    <col min="11018" max="11018" width="3.42578125" style="157" customWidth="1"/>
    <col min="11019" max="11264" width="11.42578125" style="157"/>
    <col min="11265" max="11265" width="6.42578125" style="157" customWidth="1"/>
    <col min="11266" max="11266" width="1.140625" style="157" customWidth="1"/>
    <col min="11267" max="11267" width="57.85546875" style="157" bestFit="1" customWidth="1"/>
    <col min="11268" max="11270" width="12" style="157" bestFit="1" customWidth="1"/>
    <col min="11271" max="11271" width="12.85546875" style="157" customWidth="1"/>
    <col min="11272" max="11273" width="12" style="157" bestFit="1" customWidth="1"/>
    <col min="11274" max="11274" width="3.42578125" style="157" customWidth="1"/>
    <col min="11275" max="11520" width="11.42578125" style="157"/>
    <col min="11521" max="11521" width="6.42578125" style="157" customWidth="1"/>
    <col min="11522" max="11522" width="1.140625" style="157" customWidth="1"/>
    <col min="11523" max="11523" width="57.85546875" style="157" bestFit="1" customWidth="1"/>
    <col min="11524" max="11526" width="12" style="157" bestFit="1" customWidth="1"/>
    <col min="11527" max="11527" width="12.85546875" style="157" customWidth="1"/>
    <col min="11528" max="11529" width="12" style="157" bestFit="1" customWidth="1"/>
    <col min="11530" max="11530" width="3.42578125" style="157" customWidth="1"/>
    <col min="11531" max="11776" width="11.42578125" style="157"/>
    <col min="11777" max="11777" width="6.42578125" style="157" customWidth="1"/>
    <col min="11778" max="11778" width="1.140625" style="157" customWidth="1"/>
    <col min="11779" max="11779" width="57.85546875" style="157" bestFit="1" customWidth="1"/>
    <col min="11780" max="11782" width="12" style="157" bestFit="1" customWidth="1"/>
    <col min="11783" max="11783" width="12.85546875" style="157" customWidth="1"/>
    <col min="11784" max="11785" width="12" style="157" bestFit="1" customWidth="1"/>
    <col min="11786" max="11786" width="3.42578125" style="157" customWidth="1"/>
    <col min="11787" max="12032" width="11.42578125" style="157"/>
    <col min="12033" max="12033" width="6.42578125" style="157" customWidth="1"/>
    <col min="12034" max="12034" width="1.140625" style="157" customWidth="1"/>
    <col min="12035" max="12035" width="57.85546875" style="157" bestFit="1" customWidth="1"/>
    <col min="12036" max="12038" width="12" style="157" bestFit="1" customWidth="1"/>
    <col min="12039" max="12039" width="12.85546875" style="157" customWidth="1"/>
    <col min="12040" max="12041" width="12" style="157" bestFit="1" customWidth="1"/>
    <col min="12042" max="12042" width="3.42578125" style="157" customWidth="1"/>
    <col min="12043" max="12288" width="11.42578125" style="157"/>
    <col min="12289" max="12289" width="6.42578125" style="157" customWidth="1"/>
    <col min="12290" max="12290" width="1.140625" style="157" customWidth="1"/>
    <col min="12291" max="12291" width="57.85546875" style="157" bestFit="1" customWidth="1"/>
    <col min="12292" max="12294" width="12" style="157" bestFit="1" customWidth="1"/>
    <col min="12295" max="12295" width="12.85546875" style="157" customWidth="1"/>
    <col min="12296" max="12297" width="12" style="157" bestFit="1" customWidth="1"/>
    <col min="12298" max="12298" width="3.42578125" style="157" customWidth="1"/>
    <col min="12299" max="12544" width="11.42578125" style="157"/>
    <col min="12545" max="12545" width="6.42578125" style="157" customWidth="1"/>
    <col min="12546" max="12546" width="1.140625" style="157" customWidth="1"/>
    <col min="12547" max="12547" width="57.85546875" style="157" bestFit="1" customWidth="1"/>
    <col min="12548" max="12550" width="12" style="157" bestFit="1" customWidth="1"/>
    <col min="12551" max="12551" width="12.85546875" style="157" customWidth="1"/>
    <col min="12552" max="12553" width="12" style="157" bestFit="1" customWidth="1"/>
    <col min="12554" max="12554" width="3.42578125" style="157" customWidth="1"/>
    <col min="12555" max="12800" width="11.42578125" style="157"/>
    <col min="12801" max="12801" width="6.42578125" style="157" customWidth="1"/>
    <col min="12802" max="12802" width="1.140625" style="157" customWidth="1"/>
    <col min="12803" max="12803" width="57.85546875" style="157" bestFit="1" customWidth="1"/>
    <col min="12804" max="12806" width="12" style="157" bestFit="1" customWidth="1"/>
    <col min="12807" max="12807" width="12.85546875" style="157" customWidth="1"/>
    <col min="12808" max="12809" width="12" style="157" bestFit="1" customWidth="1"/>
    <col min="12810" max="12810" width="3.42578125" style="157" customWidth="1"/>
    <col min="12811" max="13056" width="11.42578125" style="157"/>
    <col min="13057" max="13057" width="6.42578125" style="157" customWidth="1"/>
    <col min="13058" max="13058" width="1.140625" style="157" customWidth="1"/>
    <col min="13059" max="13059" width="57.85546875" style="157" bestFit="1" customWidth="1"/>
    <col min="13060" max="13062" width="12" style="157" bestFit="1" customWidth="1"/>
    <col min="13063" max="13063" width="12.85546875" style="157" customWidth="1"/>
    <col min="13064" max="13065" width="12" style="157" bestFit="1" customWidth="1"/>
    <col min="13066" max="13066" width="3.42578125" style="157" customWidth="1"/>
    <col min="13067" max="13312" width="11.42578125" style="157"/>
    <col min="13313" max="13313" width="6.42578125" style="157" customWidth="1"/>
    <col min="13314" max="13314" width="1.140625" style="157" customWidth="1"/>
    <col min="13315" max="13315" width="57.85546875" style="157" bestFit="1" customWidth="1"/>
    <col min="13316" max="13318" width="12" style="157" bestFit="1" customWidth="1"/>
    <col min="13319" max="13319" width="12.85546875" style="157" customWidth="1"/>
    <col min="13320" max="13321" width="12" style="157" bestFit="1" customWidth="1"/>
    <col min="13322" max="13322" width="3.42578125" style="157" customWidth="1"/>
    <col min="13323" max="13568" width="11.42578125" style="157"/>
    <col min="13569" max="13569" width="6.42578125" style="157" customWidth="1"/>
    <col min="13570" max="13570" width="1.140625" style="157" customWidth="1"/>
    <col min="13571" max="13571" width="57.85546875" style="157" bestFit="1" customWidth="1"/>
    <col min="13572" max="13574" width="12" style="157" bestFit="1" customWidth="1"/>
    <col min="13575" max="13575" width="12.85546875" style="157" customWidth="1"/>
    <col min="13576" max="13577" width="12" style="157" bestFit="1" customWidth="1"/>
    <col min="13578" max="13578" width="3.42578125" style="157" customWidth="1"/>
    <col min="13579" max="13824" width="11.42578125" style="157"/>
    <col min="13825" max="13825" width="6.42578125" style="157" customWidth="1"/>
    <col min="13826" max="13826" width="1.140625" style="157" customWidth="1"/>
    <col min="13827" max="13827" width="57.85546875" style="157" bestFit="1" customWidth="1"/>
    <col min="13828" max="13830" width="12" style="157" bestFit="1" customWidth="1"/>
    <col min="13831" max="13831" width="12.85546875" style="157" customWidth="1"/>
    <col min="13832" max="13833" width="12" style="157" bestFit="1" customWidth="1"/>
    <col min="13834" max="13834" width="3.42578125" style="157" customWidth="1"/>
    <col min="13835" max="14080" width="11.42578125" style="157"/>
    <col min="14081" max="14081" width="6.42578125" style="157" customWidth="1"/>
    <col min="14082" max="14082" width="1.140625" style="157" customWidth="1"/>
    <col min="14083" max="14083" width="57.85546875" style="157" bestFit="1" customWidth="1"/>
    <col min="14084" max="14086" width="12" style="157" bestFit="1" customWidth="1"/>
    <col min="14087" max="14087" width="12.85546875" style="157" customWidth="1"/>
    <col min="14088" max="14089" width="12" style="157" bestFit="1" customWidth="1"/>
    <col min="14090" max="14090" width="3.42578125" style="157" customWidth="1"/>
    <col min="14091" max="14336" width="11.42578125" style="157"/>
    <col min="14337" max="14337" width="6.42578125" style="157" customWidth="1"/>
    <col min="14338" max="14338" width="1.140625" style="157" customWidth="1"/>
    <col min="14339" max="14339" width="57.85546875" style="157" bestFit="1" customWidth="1"/>
    <col min="14340" max="14342" width="12" style="157" bestFit="1" customWidth="1"/>
    <col min="14343" max="14343" width="12.85546875" style="157" customWidth="1"/>
    <col min="14344" max="14345" width="12" style="157" bestFit="1" customWidth="1"/>
    <col min="14346" max="14346" width="3.42578125" style="157" customWidth="1"/>
    <col min="14347" max="14592" width="11.42578125" style="157"/>
    <col min="14593" max="14593" width="6.42578125" style="157" customWidth="1"/>
    <col min="14594" max="14594" width="1.140625" style="157" customWidth="1"/>
    <col min="14595" max="14595" width="57.85546875" style="157" bestFit="1" customWidth="1"/>
    <col min="14596" max="14598" width="12" style="157" bestFit="1" customWidth="1"/>
    <col min="14599" max="14599" width="12.85546875" style="157" customWidth="1"/>
    <col min="14600" max="14601" width="12" style="157" bestFit="1" customWidth="1"/>
    <col min="14602" max="14602" width="3.42578125" style="157" customWidth="1"/>
    <col min="14603" max="14848" width="11.42578125" style="157"/>
    <col min="14849" max="14849" width="6.42578125" style="157" customWidth="1"/>
    <col min="14850" max="14850" width="1.140625" style="157" customWidth="1"/>
    <col min="14851" max="14851" width="57.85546875" style="157" bestFit="1" customWidth="1"/>
    <col min="14852" max="14854" width="12" style="157" bestFit="1" customWidth="1"/>
    <col min="14855" max="14855" width="12.85546875" style="157" customWidth="1"/>
    <col min="14856" max="14857" width="12" style="157" bestFit="1" customWidth="1"/>
    <col min="14858" max="14858" width="3.42578125" style="157" customWidth="1"/>
    <col min="14859" max="15104" width="11.42578125" style="157"/>
    <col min="15105" max="15105" width="6.42578125" style="157" customWidth="1"/>
    <col min="15106" max="15106" width="1.140625" style="157" customWidth="1"/>
    <col min="15107" max="15107" width="57.85546875" style="157" bestFit="1" customWidth="1"/>
    <col min="15108" max="15110" width="12" style="157" bestFit="1" customWidth="1"/>
    <col min="15111" max="15111" width="12.85546875" style="157" customWidth="1"/>
    <col min="15112" max="15113" width="12" style="157" bestFit="1" customWidth="1"/>
    <col min="15114" max="15114" width="3.42578125" style="157" customWidth="1"/>
    <col min="15115" max="15360" width="11.42578125" style="157"/>
    <col min="15361" max="15361" width="6.42578125" style="157" customWidth="1"/>
    <col min="15362" max="15362" width="1.140625" style="157" customWidth="1"/>
    <col min="15363" max="15363" width="57.85546875" style="157" bestFit="1" customWidth="1"/>
    <col min="15364" max="15366" width="12" style="157" bestFit="1" customWidth="1"/>
    <col min="15367" max="15367" width="12.85546875" style="157" customWidth="1"/>
    <col min="15368" max="15369" width="12" style="157" bestFit="1" customWidth="1"/>
    <col min="15370" max="15370" width="3.42578125" style="157" customWidth="1"/>
    <col min="15371" max="15616" width="11.42578125" style="157"/>
    <col min="15617" max="15617" width="6.42578125" style="157" customWidth="1"/>
    <col min="15618" max="15618" width="1.140625" style="157" customWidth="1"/>
    <col min="15619" max="15619" width="57.85546875" style="157" bestFit="1" customWidth="1"/>
    <col min="15620" max="15622" width="12" style="157" bestFit="1" customWidth="1"/>
    <col min="15623" max="15623" width="12.85546875" style="157" customWidth="1"/>
    <col min="15624" max="15625" width="12" style="157" bestFit="1" customWidth="1"/>
    <col min="15626" max="15626" width="3.42578125" style="157" customWidth="1"/>
    <col min="15627" max="15872" width="11.42578125" style="157"/>
    <col min="15873" max="15873" width="6.42578125" style="157" customWidth="1"/>
    <col min="15874" max="15874" width="1.140625" style="157" customWidth="1"/>
    <col min="15875" max="15875" width="57.85546875" style="157" bestFit="1" customWidth="1"/>
    <col min="15876" max="15878" width="12" style="157" bestFit="1" customWidth="1"/>
    <col min="15879" max="15879" width="12.85546875" style="157" customWidth="1"/>
    <col min="15880" max="15881" width="12" style="157" bestFit="1" customWidth="1"/>
    <col min="15882" max="15882" width="3.42578125" style="157" customWidth="1"/>
    <col min="15883" max="16128" width="11.42578125" style="157"/>
    <col min="16129" max="16129" width="6.42578125" style="157" customWidth="1"/>
    <col min="16130" max="16130" width="1.140625" style="157" customWidth="1"/>
    <col min="16131" max="16131" width="57.85546875" style="157" bestFit="1" customWidth="1"/>
    <col min="16132" max="16134" width="12" style="157" bestFit="1" customWidth="1"/>
    <col min="16135" max="16135" width="12.85546875" style="157" customWidth="1"/>
    <col min="16136" max="16137" width="12" style="157" bestFit="1" customWidth="1"/>
    <col min="16138" max="16138" width="3.42578125" style="157" customWidth="1"/>
    <col min="16139" max="16384" width="11.42578125" style="157"/>
  </cols>
  <sheetData>
    <row r="1" spans="1:14" ht="18.75" hidden="1" customHeight="1" x14ac:dyDescent="0.3">
      <c r="A1" s="1"/>
      <c r="B1" s="1"/>
      <c r="C1" s="2" t="s">
        <v>180</v>
      </c>
      <c r="D1" s="1"/>
      <c r="E1" s="1"/>
      <c r="F1" s="1"/>
      <c r="G1" s="1"/>
      <c r="H1" s="1"/>
      <c r="I1" s="1"/>
    </row>
    <row r="2" spans="1:14" s="158" customFormat="1" ht="12.75" hidden="1" customHeight="1" x14ac:dyDescent="0.2">
      <c r="J2" s="3"/>
      <c r="K2" s="161"/>
      <c r="L2" s="1"/>
      <c r="M2" s="1"/>
      <c r="N2" s="1"/>
    </row>
    <row r="3" spans="1:14" s="158" customFormat="1" ht="12.75" hidden="1" customHeight="1" x14ac:dyDescent="0.2">
      <c r="D3" s="189" t="s">
        <v>182</v>
      </c>
      <c r="E3" s="190"/>
      <c r="F3" s="185" t="s">
        <v>143</v>
      </c>
      <c r="G3" s="186"/>
      <c r="H3" s="189" t="s">
        <v>181</v>
      </c>
      <c r="I3" s="190"/>
      <c r="J3" s="5"/>
      <c r="K3" s="161"/>
      <c r="L3" s="1"/>
      <c r="M3" s="1"/>
      <c r="N3" s="1"/>
    </row>
    <row r="4" spans="1:14" s="158" customFormat="1" ht="12.75" hidden="1" customHeight="1" x14ac:dyDescent="0.2">
      <c r="D4" s="6" t="s">
        <v>0</v>
      </c>
      <c r="E4" s="6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8"/>
      <c r="K4" s="161"/>
      <c r="L4" s="1"/>
      <c r="M4" s="1"/>
      <c r="N4" s="1"/>
    </row>
    <row r="5" spans="1:14" s="158" customFormat="1" ht="12.75" hidden="1" customHeight="1" x14ac:dyDescent="0.2">
      <c r="A5" s="9"/>
      <c r="B5" s="9"/>
      <c r="C5" s="10" t="s">
        <v>2</v>
      </c>
      <c r="D5" s="11"/>
      <c r="E5" s="11"/>
      <c r="F5" s="118"/>
      <c r="G5" s="118"/>
      <c r="H5" s="118"/>
      <c r="I5" s="118"/>
      <c r="J5" s="104"/>
      <c r="K5" s="161"/>
      <c r="L5" s="1"/>
      <c r="M5" s="1"/>
      <c r="N5" s="1"/>
    </row>
    <row r="6" spans="1:14" s="158" customFormat="1" ht="12.75" hidden="1" customHeight="1" x14ac:dyDescent="0.2">
      <c r="A6" s="12">
        <v>30010</v>
      </c>
      <c r="B6" s="12"/>
      <c r="C6" s="158" t="s">
        <v>3</v>
      </c>
      <c r="D6" s="15">
        <v>10105</v>
      </c>
      <c r="E6" s="13"/>
      <c r="F6" s="15">
        <v>10000</v>
      </c>
      <c r="G6" s="15"/>
      <c r="H6" s="15">
        <v>10000</v>
      </c>
      <c r="I6" s="15"/>
      <c r="J6" s="104"/>
      <c r="K6" s="161" t="s">
        <v>158</v>
      </c>
      <c r="L6" s="1"/>
      <c r="M6" s="1"/>
      <c r="N6" s="1"/>
    </row>
    <row r="7" spans="1:14" s="158" customFormat="1" ht="12.75" hidden="1" customHeight="1" x14ac:dyDescent="0.2">
      <c r="A7" s="12">
        <v>30110</v>
      </c>
      <c r="B7" s="12"/>
      <c r="C7" s="158" t="s">
        <v>4</v>
      </c>
      <c r="D7" s="15">
        <v>11446.05</v>
      </c>
      <c r="E7" s="13"/>
      <c r="F7" s="15">
        <v>11000</v>
      </c>
      <c r="G7" s="15"/>
      <c r="H7" s="15">
        <v>11000</v>
      </c>
      <c r="I7" s="15"/>
      <c r="J7" s="104"/>
      <c r="K7" s="161"/>
      <c r="L7" s="1"/>
      <c r="M7" s="1"/>
      <c r="N7" s="1"/>
    </row>
    <row r="8" spans="1:14" s="158" customFormat="1" ht="12.75" hidden="1" customHeight="1" x14ac:dyDescent="0.2">
      <c r="A8" s="12">
        <v>30120</v>
      </c>
      <c r="B8" s="12"/>
      <c r="C8" s="158" t="s">
        <v>5</v>
      </c>
      <c r="D8" s="15">
        <v>5454</v>
      </c>
      <c r="E8" s="13"/>
      <c r="F8" s="15">
        <v>5450</v>
      </c>
      <c r="G8" s="15"/>
      <c r="H8" s="15">
        <v>5454</v>
      </c>
      <c r="I8" s="15"/>
      <c r="J8" s="104"/>
      <c r="K8" s="161"/>
      <c r="L8" s="1"/>
      <c r="M8" s="1"/>
      <c r="N8" s="1"/>
    </row>
    <row r="9" spans="1:14" s="158" customFormat="1" ht="12.75" hidden="1" customHeight="1" x14ac:dyDescent="0.2">
      <c r="A9" s="12">
        <v>30190</v>
      </c>
      <c r="B9" s="12"/>
      <c r="C9" s="14" t="s">
        <v>137</v>
      </c>
      <c r="D9" s="148">
        <v>2721.2</v>
      </c>
      <c r="E9" s="13"/>
      <c r="F9" s="15">
        <v>2750</v>
      </c>
      <c r="G9" s="15"/>
      <c r="H9" s="15">
        <v>2750</v>
      </c>
      <c r="I9" s="15"/>
      <c r="J9" s="104"/>
      <c r="K9" s="161" t="s">
        <v>141</v>
      </c>
      <c r="L9" s="1"/>
      <c r="M9" s="1"/>
      <c r="N9" s="1"/>
    </row>
    <row r="10" spans="1:14" s="158" customFormat="1" ht="25.5" hidden="1" customHeight="1" x14ac:dyDescent="0.2">
      <c r="A10" s="12">
        <v>30230</v>
      </c>
      <c r="B10" s="12"/>
      <c r="C10" s="14" t="s">
        <v>125</v>
      </c>
      <c r="D10" s="148">
        <v>30606.9</v>
      </c>
      <c r="E10" s="13"/>
      <c r="F10" s="15">
        <v>32350</v>
      </c>
      <c r="G10" s="15"/>
      <c r="H10" s="15">
        <v>28500</v>
      </c>
      <c r="I10" s="15"/>
      <c r="J10" s="104"/>
      <c r="K10" s="161" t="s">
        <v>212</v>
      </c>
      <c r="L10" s="178"/>
      <c r="M10" s="178"/>
      <c r="N10" s="178"/>
    </row>
    <row r="11" spans="1:14" s="158" customFormat="1" ht="12.75" hidden="1" customHeight="1" x14ac:dyDescent="0.2">
      <c r="A11" s="12">
        <v>30240</v>
      </c>
      <c r="B11" s="12"/>
      <c r="C11" s="158" t="s">
        <v>6</v>
      </c>
      <c r="D11" s="15">
        <v>11094.2</v>
      </c>
      <c r="E11" s="13"/>
      <c r="F11" s="15">
        <v>11000</v>
      </c>
      <c r="G11" s="15"/>
      <c r="H11" s="15">
        <v>11100</v>
      </c>
      <c r="I11" s="15"/>
      <c r="J11" s="104"/>
      <c r="K11" s="161"/>
      <c r="L11" s="1"/>
      <c r="M11" s="1"/>
      <c r="N11" s="1"/>
    </row>
    <row r="12" spans="1:14" s="158" customFormat="1" ht="12.75" hidden="1" customHeight="1" x14ac:dyDescent="0.2">
      <c r="A12" s="12">
        <v>30249</v>
      </c>
      <c r="B12" s="12"/>
      <c r="C12" s="158" t="s">
        <v>7</v>
      </c>
      <c r="D12" s="15">
        <v>600</v>
      </c>
      <c r="E12" s="13"/>
      <c r="F12" s="15">
        <v>500</v>
      </c>
      <c r="G12" s="15"/>
      <c r="H12" s="15">
        <v>600</v>
      </c>
      <c r="I12" s="15"/>
      <c r="J12" s="104"/>
      <c r="K12" s="162" t="s">
        <v>197</v>
      </c>
      <c r="L12" s="1"/>
      <c r="M12" s="1"/>
      <c r="N12" s="1"/>
    </row>
    <row r="13" spans="1:14" s="158" customFormat="1" ht="12.75" hidden="1" customHeight="1" x14ac:dyDescent="0.2">
      <c r="A13" s="16">
        <v>30260</v>
      </c>
      <c r="B13" s="12"/>
      <c r="C13" s="14" t="s">
        <v>127</v>
      </c>
      <c r="D13" s="15">
        <v>16769.2</v>
      </c>
      <c r="E13" s="13"/>
      <c r="F13" s="15">
        <v>17840</v>
      </c>
      <c r="G13" s="15"/>
      <c r="H13" s="15">
        <v>17840</v>
      </c>
      <c r="I13" s="15"/>
      <c r="J13" s="104"/>
      <c r="K13" s="161"/>
      <c r="L13" s="1"/>
      <c r="M13" s="1"/>
      <c r="N13" s="1"/>
    </row>
    <row r="14" spans="1:14" s="158" customFormat="1" ht="12.75" hidden="1" customHeight="1" x14ac:dyDescent="0.2">
      <c r="A14" s="12">
        <v>30310</v>
      </c>
      <c r="B14" s="12"/>
      <c r="C14" s="158" t="s">
        <v>8</v>
      </c>
      <c r="D14" s="15">
        <v>1336</v>
      </c>
      <c r="E14" s="13"/>
      <c r="F14" s="15">
        <v>1500</v>
      </c>
      <c r="G14" s="15"/>
      <c r="H14" s="15">
        <v>1500</v>
      </c>
      <c r="I14" s="15"/>
      <c r="J14" s="104"/>
      <c r="K14" s="161"/>
      <c r="L14" s="1"/>
      <c r="M14" s="1"/>
      <c r="N14" s="1"/>
    </row>
    <row r="15" spans="1:14" s="158" customFormat="1" ht="12.75" hidden="1" customHeight="1" x14ac:dyDescent="0.2">
      <c r="A15" s="12">
        <v>30320</v>
      </c>
      <c r="B15" s="12"/>
      <c r="C15" s="158" t="s">
        <v>9</v>
      </c>
      <c r="D15" s="148">
        <v>0</v>
      </c>
      <c r="E15" s="13"/>
      <c r="F15" s="15">
        <v>500</v>
      </c>
      <c r="G15" s="15"/>
      <c r="H15" s="15">
        <v>500</v>
      </c>
      <c r="I15" s="15"/>
      <c r="J15" s="104"/>
      <c r="K15" s="161" t="s">
        <v>152</v>
      </c>
      <c r="L15" s="1"/>
      <c r="M15" s="1"/>
      <c r="N15" s="1"/>
    </row>
    <row r="16" spans="1:14" s="158" customFormat="1" ht="12.75" hidden="1" customHeight="1" x14ac:dyDescent="0.2">
      <c r="A16" s="12">
        <v>30400</v>
      </c>
      <c r="B16" s="12"/>
      <c r="C16" s="158" t="s">
        <v>10</v>
      </c>
      <c r="D16" s="15">
        <v>12000</v>
      </c>
      <c r="E16" s="13"/>
      <c r="F16" s="15">
        <v>12000</v>
      </c>
      <c r="G16" s="15"/>
      <c r="H16" s="15">
        <v>12000</v>
      </c>
      <c r="I16" s="15"/>
      <c r="J16" s="14"/>
      <c r="K16" s="161"/>
      <c r="L16" s="1"/>
      <c r="M16" s="1"/>
      <c r="N16" s="1"/>
    </row>
    <row r="17" spans="1:14" s="158" customFormat="1" ht="12.75" hidden="1" customHeight="1" x14ac:dyDescent="0.2">
      <c r="A17" s="16">
        <v>30500</v>
      </c>
      <c r="B17" s="16"/>
      <c r="C17" s="158" t="s">
        <v>11</v>
      </c>
      <c r="D17" s="15">
        <v>6741.7</v>
      </c>
      <c r="E17" s="17"/>
      <c r="F17" s="15">
        <v>7000</v>
      </c>
      <c r="G17" s="15"/>
      <c r="H17" s="15">
        <v>6800</v>
      </c>
      <c r="I17" s="15"/>
      <c r="J17" s="117"/>
      <c r="K17" s="161"/>
      <c r="L17" s="1"/>
      <c r="M17" s="1"/>
      <c r="N17" s="1"/>
    </row>
    <row r="18" spans="1:14" s="158" customFormat="1" ht="12.75" hidden="1" customHeight="1" x14ac:dyDescent="0.2">
      <c r="A18" s="16">
        <v>30520</v>
      </c>
      <c r="B18" s="16"/>
      <c r="C18" s="158" t="s">
        <v>136</v>
      </c>
      <c r="D18" s="15">
        <v>2020.15</v>
      </c>
      <c r="E18" s="17"/>
      <c r="F18" s="15">
        <v>1800</v>
      </c>
      <c r="G18" s="15"/>
      <c r="H18" s="15">
        <v>1800</v>
      </c>
      <c r="I18" s="15"/>
      <c r="J18" s="104"/>
      <c r="K18" s="161" t="s">
        <v>153</v>
      </c>
      <c r="L18" s="1"/>
      <c r="M18" s="1"/>
      <c r="N18" s="1"/>
    </row>
    <row r="19" spans="1:14" s="158" customFormat="1" ht="12.75" hidden="1" customHeight="1" x14ac:dyDescent="0.2">
      <c r="A19" s="16">
        <v>30530</v>
      </c>
      <c r="B19" s="16"/>
      <c r="C19" s="158" t="s">
        <v>12</v>
      </c>
      <c r="D19" s="15">
        <v>297.39999999999998</v>
      </c>
      <c r="E19" s="17"/>
      <c r="F19" s="15">
        <v>400</v>
      </c>
      <c r="G19" s="15"/>
      <c r="H19" s="15">
        <v>400</v>
      </c>
      <c r="I19" s="15"/>
      <c r="J19" s="104"/>
      <c r="K19" s="161"/>
      <c r="L19" s="1"/>
      <c r="M19" s="1"/>
      <c r="N19" s="1"/>
    </row>
    <row r="20" spans="1:14" s="158" customFormat="1" ht="12.75" hidden="1" customHeight="1" x14ac:dyDescent="0.2">
      <c r="A20" s="12">
        <v>30550</v>
      </c>
      <c r="B20" s="12"/>
      <c r="C20" s="158" t="s">
        <v>13</v>
      </c>
      <c r="D20" s="15">
        <v>1257.5</v>
      </c>
      <c r="E20" s="13"/>
      <c r="F20" s="15">
        <v>1400</v>
      </c>
      <c r="G20" s="15"/>
      <c r="H20" s="15">
        <v>1300</v>
      </c>
      <c r="I20" s="15"/>
      <c r="J20" s="104"/>
      <c r="K20" s="161"/>
      <c r="L20" s="1"/>
      <c r="M20" s="1"/>
      <c r="N20" s="1"/>
    </row>
    <row r="21" spans="1:14" s="158" customFormat="1" ht="12.75" hidden="1" customHeight="1" x14ac:dyDescent="0.2">
      <c r="A21" s="16">
        <v>30700</v>
      </c>
      <c r="B21" s="16"/>
      <c r="C21" s="14" t="s">
        <v>135</v>
      </c>
      <c r="D21" s="15">
        <v>177564.1</v>
      </c>
      <c r="E21" s="17"/>
      <c r="F21" s="15">
        <v>181744.5</v>
      </c>
      <c r="G21" s="15"/>
      <c r="H21" s="15">
        <v>184756.65</v>
      </c>
      <c r="I21" s="15"/>
      <c r="J21" s="117"/>
      <c r="K21" s="161" t="s">
        <v>198</v>
      </c>
      <c r="L21" s="174"/>
      <c r="M21" s="1"/>
      <c r="N21" s="1"/>
    </row>
    <row r="22" spans="1:14" s="158" customFormat="1" ht="12.75" hidden="1" customHeight="1" x14ac:dyDescent="0.2">
      <c r="A22" s="16">
        <v>30800</v>
      </c>
      <c r="B22" s="16"/>
      <c r="C22" s="14" t="s">
        <v>14</v>
      </c>
      <c r="D22" s="15"/>
      <c r="E22" s="17"/>
      <c r="F22" s="15"/>
      <c r="G22" s="15"/>
      <c r="H22" s="15"/>
      <c r="I22" s="15"/>
      <c r="J22" s="117"/>
      <c r="K22" s="161"/>
      <c r="L22" s="1"/>
      <c r="M22" s="1"/>
      <c r="N22" s="1"/>
    </row>
    <row r="23" spans="1:14" s="158" customFormat="1" ht="12.75" hidden="1" customHeight="1" x14ac:dyDescent="0.2">
      <c r="A23" s="12">
        <v>3090</v>
      </c>
      <c r="B23" s="12"/>
      <c r="C23" s="14" t="s">
        <v>15</v>
      </c>
      <c r="D23" s="130">
        <v>3456.3</v>
      </c>
      <c r="E23" s="13"/>
      <c r="F23" s="15">
        <v>3000</v>
      </c>
      <c r="G23" s="15"/>
      <c r="H23" s="15">
        <v>3000</v>
      </c>
      <c r="I23" s="15"/>
      <c r="J23" s="104"/>
      <c r="K23" s="161"/>
      <c r="L23" s="1"/>
      <c r="M23" s="1"/>
      <c r="N23" s="1"/>
    </row>
    <row r="24" spans="1:14" s="158" customFormat="1" ht="12.75" hidden="1" customHeight="1" thickBot="1" x14ac:dyDescent="0.25">
      <c r="A24" s="18">
        <v>30</v>
      </c>
      <c r="B24" s="18"/>
      <c r="C24" s="18" t="s">
        <v>16</v>
      </c>
      <c r="D24" s="19">
        <f>SUM(D6:D23)</f>
        <v>293469.7</v>
      </c>
      <c r="E24" s="19">
        <f>SUM(E6:E23)</f>
        <v>0</v>
      </c>
      <c r="F24" s="19">
        <f>SUM(F6:F23)</f>
        <v>300234.5</v>
      </c>
      <c r="G24" s="19"/>
      <c r="H24" s="52">
        <f>SUM(H6:H23)</f>
        <v>299300.65000000002</v>
      </c>
      <c r="I24" s="52"/>
      <c r="J24" s="104"/>
      <c r="K24" s="161"/>
      <c r="L24" s="1"/>
      <c r="M24" s="1"/>
      <c r="N24" s="1"/>
    </row>
    <row r="25" spans="1:14" s="158" customFormat="1" ht="12.75" hidden="1" customHeight="1" thickTop="1" x14ac:dyDescent="0.2">
      <c r="A25" s="20"/>
      <c r="B25" s="20"/>
      <c r="C25" s="18"/>
      <c r="D25" s="21"/>
      <c r="E25" s="21"/>
      <c r="F25" s="22"/>
      <c r="H25" s="134"/>
      <c r="I25" s="49"/>
      <c r="J25" s="104"/>
      <c r="K25" s="161"/>
      <c r="L25" s="1"/>
      <c r="M25" s="1"/>
      <c r="N25" s="1"/>
    </row>
    <row r="26" spans="1:14" s="158" customFormat="1" ht="12.75" hidden="1" customHeight="1" x14ac:dyDescent="0.2">
      <c r="A26" s="20"/>
      <c r="B26" s="20"/>
      <c r="C26" s="18"/>
      <c r="D26" s="21"/>
      <c r="E26" s="21"/>
      <c r="F26" s="22"/>
      <c r="H26" s="134"/>
      <c r="I26" s="49"/>
      <c r="J26" s="104"/>
      <c r="K26" s="161"/>
      <c r="L26" s="1"/>
      <c r="M26" s="1"/>
      <c r="N26" s="1"/>
    </row>
    <row r="27" spans="1:14" s="158" customFormat="1" ht="12.75" hidden="1" customHeight="1" x14ac:dyDescent="0.2">
      <c r="A27" s="12"/>
      <c r="B27" s="12"/>
      <c r="C27" s="10" t="s">
        <v>17</v>
      </c>
      <c r="D27" s="189" t="s">
        <v>182</v>
      </c>
      <c r="E27" s="190"/>
      <c r="F27" s="189" t="s">
        <v>143</v>
      </c>
      <c r="G27" s="190"/>
      <c r="H27" s="189" t="s">
        <v>181</v>
      </c>
      <c r="I27" s="190"/>
      <c r="J27" s="123"/>
      <c r="K27" s="161"/>
      <c r="L27" s="1"/>
      <c r="M27" s="1"/>
      <c r="N27" s="1"/>
    </row>
    <row r="28" spans="1:14" s="158" customFormat="1" ht="12.75" hidden="1" customHeight="1" x14ac:dyDescent="0.2">
      <c r="A28" s="12">
        <v>31000</v>
      </c>
      <c r="B28" s="12"/>
      <c r="C28" s="158" t="s">
        <v>18</v>
      </c>
      <c r="D28" s="149">
        <v>2197.4</v>
      </c>
      <c r="E28" s="11"/>
      <c r="F28" s="111">
        <v>1400</v>
      </c>
      <c r="G28" s="118"/>
      <c r="H28" s="111">
        <v>2000</v>
      </c>
      <c r="I28" s="118"/>
      <c r="J28" s="104"/>
      <c r="K28" s="168"/>
      <c r="L28" s="1"/>
      <c r="M28" s="1"/>
      <c r="N28" s="1"/>
    </row>
    <row r="29" spans="1:14" s="158" customFormat="1" ht="12.75" hidden="1" customHeight="1" x14ac:dyDescent="0.2">
      <c r="A29" s="12">
        <v>31010</v>
      </c>
      <c r="B29" s="12"/>
      <c r="C29" s="158" t="s">
        <v>111</v>
      </c>
      <c r="D29" s="148">
        <v>565.70000000000005</v>
      </c>
      <c r="E29" s="13"/>
      <c r="F29" s="111">
        <v>350</v>
      </c>
      <c r="G29" s="15"/>
      <c r="H29" s="111">
        <v>500</v>
      </c>
      <c r="I29" s="15"/>
      <c r="J29" s="104"/>
      <c r="K29" s="161"/>
      <c r="L29" s="1"/>
      <c r="M29" s="1"/>
      <c r="N29" s="1"/>
    </row>
    <row r="30" spans="1:14" s="158" customFormat="1" ht="12.75" hidden="1" customHeight="1" x14ac:dyDescent="0.2">
      <c r="A30" s="12">
        <v>31011</v>
      </c>
      <c r="B30" s="12"/>
      <c r="C30" s="14" t="s">
        <v>128</v>
      </c>
      <c r="D30" s="148">
        <v>172.5</v>
      </c>
      <c r="E30" s="15"/>
      <c r="F30" s="111">
        <v>250</v>
      </c>
      <c r="G30" s="15"/>
      <c r="H30" s="111">
        <v>250</v>
      </c>
      <c r="I30" s="15"/>
      <c r="J30" s="104"/>
      <c r="K30" s="161"/>
      <c r="L30" s="1"/>
      <c r="M30" s="1"/>
      <c r="N30" s="1"/>
    </row>
    <row r="31" spans="1:14" s="158" customFormat="1" ht="12.75" hidden="1" customHeight="1" x14ac:dyDescent="0.2">
      <c r="A31" s="12">
        <v>31021</v>
      </c>
      <c r="B31" s="12"/>
      <c r="C31" s="158" t="s">
        <v>112</v>
      </c>
      <c r="D31" s="15">
        <v>2419.5500000000002</v>
      </c>
      <c r="E31" s="13"/>
      <c r="F31" s="111">
        <v>2800</v>
      </c>
      <c r="G31" s="15"/>
      <c r="H31" s="111">
        <v>2800</v>
      </c>
      <c r="I31" s="15"/>
      <c r="J31" s="104"/>
      <c r="K31" s="161" t="s">
        <v>138</v>
      </c>
      <c r="L31" s="1"/>
      <c r="M31" s="1"/>
      <c r="N31" s="1"/>
    </row>
    <row r="32" spans="1:14" s="158" customFormat="1" ht="12.75" hidden="1" customHeight="1" x14ac:dyDescent="0.2">
      <c r="A32" s="12">
        <v>31022</v>
      </c>
      <c r="B32" s="12"/>
      <c r="C32" s="14" t="s">
        <v>19</v>
      </c>
      <c r="D32" s="15">
        <v>8361</v>
      </c>
      <c r="E32" s="13"/>
      <c r="F32" s="111">
        <v>8600</v>
      </c>
      <c r="G32" s="15"/>
      <c r="H32" s="111">
        <v>8513</v>
      </c>
      <c r="I32" s="15"/>
      <c r="J32" s="104"/>
      <c r="K32" s="179" t="s">
        <v>199</v>
      </c>
      <c r="L32" s="1"/>
      <c r="M32" s="1"/>
      <c r="N32" s="1"/>
    </row>
    <row r="33" spans="1:14" s="158" customFormat="1" ht="12.75" hidden="1" customHeight="1" x14ac:dyDescent="0.2">
      <c r="A33" s="12">
        <v>31031</v>
      </c>
      <c r="B33" s="12"/>
      <c r="C33" s="158" t="s">
        <v>129</v>
      </c>
      <c r="D33" s="15">
        <v>1309.4000000000001</v>
      </c>
      <c r="E33" s="13"/>
      <c r="F33" s="111">
        <v>1200</v>
      </c>
      <c r="G33" s="15"/>
      <c r="H33" s="111">
        <v>1200</v>
      </c>
      <c r="I33" s="15"/>
      <c r="J33" s="104"/>
      <c r="K33" s="161"/>
      <c r="L33" s="1"/>
      <c r="M33" s="1"/>
      <c r="N33" s="1"/>
    </row>
    <row r="34" spans="1:14" s="158" customFormat="1" ht="12.75" hidden="1" customHeight="1" x14ac:dyDescent="0.2">
      <c r="A34" s="16">
        <v>31090</v>
      </c>
      <c r="B34" s="12"/>
      <c r="C34" s="158" t="s">
        <v>121</v>
      </c>
      <c r="D34" s="15">
        <v>103.75</v>
      </c>
      <c r="E34" s="13"/>
      <c r="F34" s="111">
        <v>200</v>
      </c>
      <c r="G34" s="15"/>
      <c r="H34" s="111">
        <v>200</v>
      </c>
      <c r="I34" s="15"/>
      <c r="J34" s="104"/>
      <c r="K34" s="161"/>
      <c r="L34" s="1"/>
      <c r="M34" s="1"/>
      <c r="N34" s="1"/>
    </row>
    <row r="35" spans="1:14" s="158" customFormat="1" ht="12.75" hidden="1" customHeight="1" x14ac:dyDescent="0.2">
      <c r="A35" s="16">
        <v>31100</v>
      </c>
      <c r="B35" s="12"/>
      <c r="C35" s="14" t="s">
        <v>20</v>
      </c>
      <c r="D35" s="15">
        <v>308</v>
      </c>
      <c r="E35" s="13"/>
      <c r="F35" s="111">
        <v>1000</v>
      </c>
      <c r="G35" s="15"/>
      <c r="H35" s="111">
        <v>1000</v>
      </c>
      <c r="I35" s="15"/>
      <c r="J35" s="104"/>
      <c r="K35" s="169"/>
      <c r="L35" s="1"/>
      <c r="M35" s="1"/>
      <c r="N35" s="1"/>
    </row>
    <row r="36" spans="1:14" s="158" customFormat="1" ht="12.75" hidden="1" customHeight="1" x14ac:dyDescent="0.2">
      <c r="A36" s="12">
        <v>31301</v>
      </c>
      <c r="B36" s="12"/>
      <c r="C36" s="158" t="s">
        <v>130</v>
      </c>
      <c r="D36" s="15">
        <v>1347.4</v>
      </c>
      <c r="E36" s="13"/>
      <c r="F36" s="111">
        <v>1400</v>
      </c>
      <c r="G36" s="15"/>
      <c r="H36" s="111">
        <v>1400</v>
      </c>
      <c r="I36" s="15"/>
      <c r="J36" s="104"/>
      <c r="K36" s="161"/>
      <c r="L36" s="1"/>
      <c r="M36" s="1"/>
      <c r="N36" s="1"/>
    </row>
    <row r="37" spans="1:14" s="158" customFormat="1" ht="12.75" hidden="1" customHeight="1" x14ac:dyDescent="0.2">
      <c r="A37" s="12">
        <v>31303</v>
      </c>
      <c r="B37" s="12"/>
      <c r="C37" s="158" t="s">
        <v>122</v>
      </c>
      <c r="D37" s="15">
        <v>705.45</v>
      </c>
      <c r="E37" s="13"/>
      <c r="F37" s="111">
        <v>1100</v>
      </c>
      <c r="G37" s="15"/>
      <c r="H37" s="111">
        <v>1100</v>
      </c>
      <c r="I37" s="15"/>
      <c r="J37" s="104"/>
      <c r="K37" s="161"/>
      <c r="L37" s="1"/>
      <c r="M37" s="1"/>
      <c r="N37" s="1"/>
    </row>
    <row r="38" spans="1:14" s="158" customFormat="1" ht="12.75" hidden="1" customHeight="1" x14ac:dyDescent="0.2">
      <c r="A38" s="16">
        <v>31340</v>
      </c>
      <c r="B38" s="16"/>
      <c r="C38" s="14" t="s">
        <v>21</v>
      </c>
      <c r="D38" s="15">
        <v>1421.4</v>
      </c>
      <c r="E38" s="13"/>
      <c r="F38" s="111">
        <v>1400</v>
      </c>
      <c r="G38" s="15"/>
      <c r="H38" s="111">
        <v>1400</v>
      </c>
      <c r="I38" s="15"/>
      <c r="J38" s="104"/>
      <c r="K38" s="161"/>
      <c r="L38" s="1"/>
      <c r="M38" s="1"/>
      <c r="N38" s="1"/>
    </row>
    <row r="39" spans="1:14" s="158" customFormat="1" ht="12.75" hidden="1" customHeight="1" x14ac:dyDescent="0.2">
      <c r="A39" s="12">
        <v>31370</v>
      </c>
      <c r="B39" s="12"/>
      <c r="C39" s="158" t="s">
        <v>22</v>
      </c>
      <c r="D39" s="15">
        <v>17935.400000000001</v>
      </c>
      <c r="E39" s="13"/>
      <c r="F39" s="111">
        <v>16800</v>
      </c>
      <c r="G39" s="15"/>
      <c r="H39" s="111">
        <v>17900</v>
      </c>
      <c r="I39" s="15"/>
      <c r="J39" s="104"/>
      <c r="K39" s="161"/>
      <c r="L39" s="1"/>
      <c r="M39" s="1"/>
      <c r="N39" s="1"/>
    </row>
    <row r="40" spans="1:14" s="158" customFormat="1" ht="12.75" hidden="1" customHeight="1" x14ac:dyDescent="0.2">
      <c r="A40" s="12">
        <v>31510</v>
      </c>
      <c r="B40" s="12"/>
      <c r="C40" s="14" t="s">
        <v>23</v>
      </c>
      <c r="D40" s="15">
        <v>10868.4</v>
      </c>
      <c r="E40" s="13"/>
      <c r="F40" s="111">
        <v>1100</v>
      </c>
      <c r="G40" s="15"/>
      <c r="H40" s="111">
        <v>1100</v>
      </c>
      <c r="I40" s="15"/>
      <c r="J40" s="104"/>
      <c r="K40" s="161"/>
      <c r="L40" s="1"/>
      <c r="M40" s="1"/>
      <c r="N40" s="1"/>
    </row>
    <row r="41" spans="1:14" s="158" customFormat="1" ht="12.75" hidden="1" customHeight="1" x14ac:dyDescent="0.2">
      <c r="A41" s="12">
        <v>31511</v>
      </c>
      <c r="B41" s="12"/>
      <c r="C41" s="14" t="s">
        <v>24</v>
      </c>
      <c r="D41" s="15">
        <v>344.65</v>
      </c>
      <c r="E41" s="13"/>
      <c r="F41" s="111">
        <v>700</v>
      </c>
      <c r="G41" s="15"/>
      <c r="H41" s="111">
        <v>700</v>
      </c>
      <c r="I41" s="15"/>
      <c r="J41" s="104"/>
      <c r="K41" s="161"/>
      <c r="L41" s="1"/>
      <c r="M41" s="1"/>
      <c r="N41" s="1"/>
    </row>
    <row r="42" spans="1:14" s="158" customFormat="1" ht="12.75" hidden="1" customHeight="1" x14ac:dyDescent="0.2">
      <c r="A42" s="12">
        <v>31512</v>
      </c>
      <c r="B42" s="12"/>
      <c r="C42" s="14" t="s">
        <v>25</v>
      </c>
      <c r="D42" s="15">
        <v>351.85</v>
      </c>
      <c r="E42" s="13"/>
      <c r="F42" s="111">
        <v>500</v>
      </c>
      <c r="G42" s="15"/>
      <c r="H42" s="111">
        <v>500</v>
      </c>
      <c r="I42" s="15"/>
      <c r="J42" s="104"/>
      <c r="K42" s="162"/>
      <c r="L42" s="1"/>
      <c r="M42" s="1"/>
      <c r="N42" s="1"/>
    </row>
    <row r="43" spans="1:14" s="158" customFormat="1" ht="12.75" hidden="1" customHeight="1" x14ac:dyDescent="0.2">
      <c r="A43" s="12">
        <v>31610</v>
      </c>
      <c r="B43" s="12"/>
      <c r="C43" s="158" t="s">
        <v>144</v>
      </c>
      <c r="D43" s="15">
        <v>0</v>
      </c>
      <c r="E43" s="13"/>
      <c r="F43" s="111">
        <v>500</v>
      </c>
      <c r="G43" s="15"/>
      <c r="H43" s="111"/>
      <c r="I43" s="15"/>
      <c r="J43" s="104"/>
      <c r="K43" s="164"/>
      <c r="L43" s="1"/>
      <c r="M43" s="1"/>
      <c r="N43" s="1"/>
    </row>
    <row r="44" spans="1:14" s="158" customFormat="1" ht="12.75" hidden="1" customHeight="1" x14ac:dyDescent="0.2">
      <c r="A44" s="12">
        <v>31701</v>
      </c>
      <c r="B44" s="12"/>
      <c r="C44" s="158" t="s">
        <v>26</v>
      </c>
      <c r="D44" s="15">
        <v>1100</v>
      </c>
      <c r="E44" s="17"/>
      <c r="F44" s="111">
        <v>1100</v>
      </c>
      <c r="G44" s="15"/>
      <c r="H44" s="111">
        <v>1100</v>
      </c>
      <c r="I44" s="15"/>
      <c r="J44" s="104"/>
      <c r="K44" s="164"/>
      <c r="L44" s="1"/>
      <c r="M44" s="1"/>
      <c r="N44" s="1"/>
    </row>
    <row r="45" spans="1:14" s="158" customFormat="1" ht="12.75" hidden="1" customHeight="1" x14ac:dyDescent="0.2">
      <c r="A45" s="12">
        <v>31702</v>
      </c>
      <c r="B45" s="12"/>
      <c r="C45" s="158" t="s">
        <v>27</v>
      </c>
      <c r="D45" s="15">
        <v>960.7</v>
      </c>
      <c r="E45" s="13"/>
      <c r="F45" s="111">
        <v>700</v>
      </c>
      <c r="G45" s="15"/>
      <c r="H45" s="111">
        <v>700</v>
      </c>
      <c r="I45" s="15"/>
      <c r="J45" s="104"/>
      <c r="K45" s="161" t="s">
        <v>200</v>
      </c>
      <c r="L45" s="1"/>
      <c r="M45" s="1"/>
      <c r="N45" s="1"/>
    </row>
    <row r="46" spans="1:14" s="158" customFormat="1" ht="12.75" hidden="1" customHeight="1" x14ac:dyDescent="0.2">
      <c r="A46" s="12">
        <v>31709</v>
      </c>
      <c r="B46" s="12"/>
      <c r="C46" s="14" t="s">
        <v>187</v>
      </c>
      <c r="D46" s="15">
        <v>451.24</v>
      </c>
      <c r="E46" s="13"/>
      <c r="F46" s="111">
        <v>100</v>
      </c>
      <c r="G46" s="15"/>
      <c r="H46" s="111">
        <v>500</v>
      </c>
      <c r="I46" s="15"/>
      <c r="J46" s="104"/>
      <c r="K46" s="161"/>
      <c r="L46" s="1"/>
      <c r="M46" s="1"/>
      <c r="N46" s="1"/>
    </row>
    <row r="47" spans="1:14" s="158" customFormat="1" ht="12.75" hidden="1" customHeight="1" x14ac:dyDescent="0.2">
      <c r="A47" s="12">
        <v>31710</v>
      </c>
      <c r="B47" s="12"/>
      <c r="C47" s="14" t="s">
        <v>28</v>
      </c>
      <c r="D47" s="15">
        <v>3402.6</v>
      </c>
      <c r="E47" s="13"/>
      <c r="F47" s="111">
        <v>2500</v>
      </c>
      <c r="G47" s="15"/>
      <c r="H47" s="111">
        <v>3000</v>
      </c>
      <c r="I47" s="15"/>
      <c r="J47" s="104"/>
      <c r="K47" s="161"/>
      <c r="L47" s="1"/>
      <c r="M47" s="1"/>
      <c r="N47" s="1"/>
    </row>
    <row r="48" spans="1:14" s="158" customFormat="1" ht="25.5" hidden="1" customHeight="1" x14ac:dyDescent="0.2">
      <c r="A48" s="12">
        <v>31711</v>
      </c>
      <c r="B48" s="12"/>
      <c r="C48" s="14" t="s">
        <v>29</v>
      </c>
      <c r="D48" s="148">
        <v>9024.15</v>
      </c>
      <c r="E48" s="13"/>
      <c r="F48" s="15">
        <v>8000</v>
      </c>
      <c r="G48" s="15"/>
      <c r="H48" s="15">
        <v>8000</v>
      </c>
      <c r="I48" s="15"/>
      <c r="J48" s="104"/>
      <c r="K48" s="179" t="s">
        <v>201</v>
      </c>
      <c r="L48" s="1"/>
      <c r="M48" s="1"/>
      <c r="N48" s="1"/>
    </row>
    <row r="49" spans="1:14" s="158" customFormat="1" ht="12.75" hidden="1" customHeight="1" x14ac:dyDescent="0.2">
      <c r="A49" s="12">
        <v>31712</v>
      </c>
      <c r="B49" s="12"/>
      <c r="C49" s="14" t="s">
        <v>30</v>
      </c>
      <c r="D49" s="15">
        <v>133.4</v>
      </c>
      <c r="E49" s="13"/>
      <c r="F49" s="111">
        <v>300</v>
      </c>
      <c r="G49" s="15"/>
      <c r="H49" s="111">
        <v>300</v>
      </c>
      <c r="I49" s="15"/>
      <c r="J49" s="104"/>
      <c r="K49" s="1"/>
      <c r="L49" s="1"/>
      <c r="M49" s="1"/>
      <c r="N49" s="1"/>
    </row>
    <row r="50" spans="1:14" s="158" customFormat="1" ht="25.5" hidden="1" customHeight="1" x14ac:dyDescent="0.2">
      <c r="A50" s="12">
        <v>31713</v>
      </c>
      <c r="B50" s="12"/>
      <c r="C50" s="14" t="s">
        <v>31</v>
      </c>
      <c r="D50" s="15">
        <v>4302.95</v>
      </c>
      <c r="E50" s="17"/>
      <c r="F50" s="111">
        <v>2500</v>
      </c>
      <c r="G50" s="15"/>
      <c r="H50" s="111">
        <v>2500</v>
      </c>
      <c r="I50" s="15"/>
      <c r="J50" s="104"/>
      <c r="K50" s="161" t="s">
        <v>188</v>
      </c>
      <c r="L50" s="1"/>
      <c r="M50" s="1"/>
      <c r="N50" s="1"/>
    </row>
    <row r="51" spans="1:14" s="158" customFormat="1" ht="12.75" hidden="1" customHeight="1" x14ac:dyDescent="0.2">
      <c r="A51" s="16">
        <v>31714</v>
      </c>
      <c r="B51" s="12"/>
      <c r="C51" s="14" t="s">
        <v>32</v>
      </c>
      <c r="D51" s="15">
        <v>2447.6</v>
      </c>
      <c r="E51" s="13"/>
      <c r="F51" s="111">
        <v>3000</v>
      </c>
      <c r="G51" s="15"/>
      <c r="H51" s="111">
        <v>3000</v>
      </c>
      <c r="I51" s="15"/>
      <c r="J51" s="104"/>
      <c r="K51" s="161" t="s">
        <v>154</v>
      </c>
      <c r="L51" s="1"/>
      <c r="M51" s="1"/>
      <c r="N51" s="1"/>
    </row>
    <row r="52" spans="1:14" s="158" customFormat="1" ht="12.75" hidden="1" customHeight="1" x14ac:dyDescent="0.2">
      <c r="A52" s="12">
        <v>31715</v>
      </c>
      <c r="B52" s="12"/>
      <c r="C52" s="14" t="s">
        <v>33</v>
      </c>
      <c r="D52" s="15">
        <v>949.6</v>
      </c>
      <c r="E52" s="31"/>
      <c r="F52" s="111">
        <v>5000</v>
      </c>
      <c r="G52" s="15"/>
      <c r="H52" s="111">
        <v>5000</v>
      </c>
      <c r="I52" s="15"/>
      <c r="J52" s="104"/>
      <c r="K52" s="179" t="s">
        <v>142</v>
      </c>
      <c r="L52" s="1"/>
      <c r="M52" s="1"/>
      <c r="N52" s="1"/>
    </row>
    <row r="53" spans="1:14" s="158" customFormat="1" ht="25.5" hidden="1" customHeight="1" x14ac:dyDescent="0.2">
      <c r="A53" s="12">
        <v>31719</v>
      </c>
      <c r="B53" s="12"/>
      <c r="C53" s="14" t="s">
        <v>34</v>
      </c>
      <c r="D53" s="15">
        <v>2076.4499999999998</v>
      </c>
      <c r="E53" s="13"/>
      <c r="F53" s="111">
        <v>2800</v>
      </c>
      <c r="G53" s="15"/>
      <c r="H53" s="111">
        <v>2800</v>
      </c>
      <c r="I53" s="15"/>
      <c r="J53" s="104"/>
      <c r="K53" s="162" t="s">
        <v>195</v>
      </c>
      <c r="L53" s="1"/>
      <c r="M53" s="1"/>
      <c r="N53" s="1"/>
    </row>
    <row r="54" spans="1:14" s="158" customFormat="1" ht="12.75" hidden="1" customHeight="1" x14ac:dyDescent="0.2">
      <c r="A54" s="12">
        <v>31790</v>
      </c>
      <c r="B54" s="12"/>
      <c r="C54" s="14" t="s">
        <v>35</v>
      </c>
      <c r="D54" s="15">
        <v>1010.1</v>
      </c>
      <c r="E54" s="13"/>
      <c r="F54" s="111">
        <v>1100</v>
      </c>
      <c r="G54" s="15"/>
      <c r="H54" s="111">
        <v>1100</v>
      </c>
      <c r="I54" s="15"/>
      <c r="J54" s="104"/>
      <c r="K54" s="161"/>
      <c r="L54" s="1"/>
      <c r="M54" s="1"/>
      <c r="N54" s="1"/>
    </row>
    <row r="55" spans="1:14" s="158" customFormat="1" ht="12.75" hidden="1" customHeight="1" x14ac:dyDescent="0.2">
      <c r="A55" s="24">
        <v>31810</v>
      </c>
      <c r="B55" s="24"/>
      <c r="C55" s="158" t="s">
        <v>36</v>
      </c>
      <c r="D55" s="130">
        <v>3071.05</v>
      </c>
      <c r="E55" s="13"/>
      <c r="F55" s="111">
        <v>1000</v>
      </c>
      <c r="G55" s="15"/>
      <c r="H55" s="111">
        <v>1000</v>
      </c>
      <c r="I55" s="15"/>
      <c r="J55" s="104"/>
      <c r="K55" s="161"/>
      <c r="L55" s="1"/>
      <c r="M55" s="1"/>
      <c r="N55" s="1"/>
    </row>
    <row r="56" spans="1:14" s="158" customFormat="1" ht="12.75" hidden="1" customHeight="1" thickBot="1" x14ac:dyDescent="0.25">
      <c r="A56" s="20">
        <v>31</v>
      </c>
      <c r="B56" s="20"/>
      <c r="C56" s="18" t="s">
        <v>37</v>
      </c>
      <c r="D56" s="19">
        <f>SUM(D28:D55)</f>
        <v>77341.690000000017</v>
      </c>
      <c r="E56" s="25"/>
      <c r="F56" s="19">
        <f>SUM(F28:F55)</f>
        <v>67400</v>
      </c>
      <c r="G56" s="19"/>
      <c r="H56" s="52">
        <f>SUM(H28:H55)</f>
        <v>69563</v>
      </c>
      <c r="I56" s="52"/>
      <c r="J56" s="104"/>
      <c r="K56" s="161"/>
      <c r="L56" s="1"/>
      <c r="M56" s="1"/>
      <c r="N56" s="1"/>
    </row>
    <row r="57" spans="1:14" s="158" customFormat="1" ht="12.75" hidden="1" customHeight="1" thickTop="1" x14ac:dyDescent="0.2">
      <c r="A57" s="9"/>
      <c r="B57" s="9"/>
      <c r="D57" s="26"/>
      <c r="E57" s="26"/>
      <c r="F57" s="27"/>
      <c r="G57" s="27"/>
      <c r="H57" s="119"/>
      <c r="I57" s="119"/>
      <c r="J57" s="120"/>
      <c r="K57" s="161"/>
      <c r="L57" s="1"/>
      <c r="M57" s="1"/>
      <c r="N57" s="1"/>
    </row>
    <row r="58" spans="1:14" s="158" customFormat="1" ht="12.75" hidden="1" customHeight="1" x14ac:dyDescent="0.2">
      <c r="A58" s="9"/>
      <c r="B58" s="9"/>
      <c r="D58" s="29"/>
      <c r="E58" s="29"/>
      <c r="F58" s="30"/>
      <c r="G58" s="30"/>
      <c r="H58" s="31"/>
      <c r="I58" s="31"/>
      <c r="J58" s="3"/>
      <c r="K58" s="161"/>
      <c r="L58" s="1"/>
      <c r="M58" s="1"/>
      <c r="N58" s="1"/>
    </row>
    <row r="59" spans="1:14" s="158" customFormat="1" ht="12.75" hidden="1" customHeight="1" x14ac:dyDescent="0.2">
      <c r="A59" s="9"/>
      <c r="B59" s="9"/>
      <c r="C59" s="10" t="s">
        <v>38</v>
      </c>
      <c r="D59" s="32"/>
      <c r="E59" s="32"/>
      <c r="F59" s="33"/>
      <c r="G59" s="33"/>
      <c r="H59" s="34"/>
      <c r="I59" s="34"/>
      <c r="J59" s="3"/>
      <c r="K59" s="161"/>
      <c r="L59" s="1"/>
      <c r="M59" s="1"/>
      <c r="N59" s="1"/>
    </row>
    <row r="60" spans="1:14" s="158" customFormat="1" ht="12.75" hidden="1" customHeight="1" x14ac:dyDescent="0.2">
      <c r="A60" s="12">
        <v>32000</v>
      </c>
      <c r="B60" s="12"/>
      <c r="C60" s="18" t="s">
        <v>39</v>
      </c>
      <c r="D60" s="11">
        <v>0</v>
      </c>
      <c r="E60" s="11"/>
      <c r="F60" s="11">
        <v>0</v>
      </c>
      <c r="G60" s="11"/>
      <c r="H60" s="11">
        <v>0</v>
      </c>
      <c r="I60" s="11"/>
      <c r="J60" s="8"/>
      <c r="K60" s="161"/>
      <c r="L60" s="1"/>
      <c r="M60" s="1"/>
      <c r="N60" s="1"/>
    </row>
    <row r="61" spans="1:14" s="158" customFormat="1" ht="12.75" hidden="1" customHeight="1" thickBot="1" x14ac:dyDescent="0.25">
      <c r="A61" s="20">
        <v>32</v>
      </c>
      <c r="B61" s="20"/>
      <c r="C61" s="18" t="s">
        <v>40</v>
      </c>
      <c r="D61" s="35">
        <v>0</v>
      </c>
      <c r="E61" s="35"/>
      <c r="F61" s="19">
        <v>0</v>
      </c>
      <c r="G61" s="19"/>
      <c r="H61" s="19">
        <v>0</v>
      </c>
      <c r="I61" s="36"/>
      <c r="J61" s="5"/>
      <c r="K61" s="161"/>
      <c r="L61" s="1"/>
      <c r="M61" s="1"/>
      <c r="N61" s="1"/>
    </row>
    <row r="62" spans="1:14" s="158" customFormat="1" ht="12.75" hidden="1" customHeight="1" thickTop="1" x14ac:dyDescent="0.2">
      <c r="A62" s="12"/>
      <c r="B62" s="12"/>
      <c r="C62" s="18"/>
      <c r="D62" s="18"/>
      <c r="E62" s="18"/>
      <c r="F62" s="22"/>
      <c r="G62" s="23"/>
      <c r="J62" s="3"/>
      <c r="K62" s="161"/>
      <c r="L62" s="1"/>
      <c r="M62" s="1"/>
      <c r="N62" s="1"/>
    </row>
    <row r="63" spans="1:14" s="158" customFormat="1" ht="12.75" hidden="1" customHeight="1" x14ac:dyDescent="0.2">
      <c r="A63" s="12"/>
      <c r="B63" s="12"/>
      <c r="C63" s="18"/>
      <c r="D63" s="18"/>
      <c r="E63" s="18"/>
      <c r="F63" s="22"/>
      <c r="G63" s="23"/>
      <c r="J63" s="3"/>
      <c r="K63" s="161"/>
      <c r="L63" s="1"/>
      <c r="M63" s="1"/>
      <c r="N63" s="1"/>
    </row>
    <row r="64" spans="1:14" s="158" customFormat="1" ht="12.75" hidden="1" customHeight="1" x14ac:dyDescent="0.2">
      <c r="A64" s="12"/>
      <c r="B64" s="12"/>
      <c r="C64" s="10" t="s">
        <v>41</v>
      </c>
      <c r="D64" s="189" t="s">
        <v>182</v>
      </c>
      <c r="E64" s="190"/>
      <c r="F64" s="185" t="s">
        <v>143</v>
      </c>
      <c r="G64" s="186"/>
      <c r="H64" s="189" t="s">
        <v>181</v>
      </c>
      <c r="I64" s="190"/>
      <c r="J64" s="5"/>
      <c r="K64" s="161"/>
      <c r="L64" s="1"/>
      <c r="M64" s="1"/>
      <c r="N64" s="1"/>
    </row>
    <row r="65" spans="1:14" s="158" customFormat="1" ht="12.75" hidden="1" customHeight="1" x14ac:dyDescent="0.2">
      <c r="A65" s="12">
        <v>33000</v>
      </c>
      <c r="B65" s="12"/>
      <c r="C65" s="158" t="s">
        <v>42</v>
      </c>
      <c r="D65" s="118">
        <v>21086.400000000001</v>
      </c>
      <c r="E65" s="39"/>
      <c r="F65" s="118">
        <v>21100</v>
      </c>
      <c r="G65" s="118"/>
      <c r="H65" s="118">
        <v>21100</v>
      </c>
      <c r="I65" s="118"/>
      <c r="J65" s="104"/>
      <c r="K65" s="161"/>
      <c r="L65" s="1"/>
      <c r="M65" s="1"/>
      <c r="N65" s="1"/>
    </row>
    <row r="66" spans="1:14" s="158" customFormat="1" ht="12.75" hidden="1" customHeight="1" x14ac:dyDescent="0.2">
      <c r="A66" s="12">
        <v>33110</v>
      </c>
      <c r="B66" s="12"/>
      <c r="C66" s="158" t="s">
        <v>43</v>
      </c>
      <c r="D66" s="15">
        <v>17739.25</v>
      </c>
      <c r="E66" s="13"/>
      <c r="F66" s="15">
        <v>2000</v>
      </c>
      <c r="G66" s="15"/>
      <c r="H66" s="15">
        <v>2000</v>
      </c>
      <c r="I66" s="15"/>
      <c r="J66" s="104"/>
      <c r="K66" s="161"/>
      <c r="L66" s="1"/>
      <c r="M66" s="1"/>
      <c r="N66" s="1"/>
    </row>
    <row r="67" spans="1:14" s="158" customFormat="1" ht="12.75" hidden="1" customHeight="1" x14ac:dyDescent="0.2">
      <c r="A67" s="12">
        <v>331102</v>
      </c>
      <c r="B67" s="12"/>
      <c r="C67" s="158" t="s">
        <v>150</v>
      </c>
      <c r="D67" s="15"/>
      <c r="E67" s="13"/>
      <c r="F67" s="15"/>
      <c r="G67" s="15"/>
      <c r="H67" s="15"/>
      <c r="I67" s="15"/>
      <c r="J67" s="104"/>
      <c r="K67" s="173" t="s">
        <v>179</v>
      </c>
      <c r="L67" s="175"/>
      <c r="M67" s="1"/>
      <c r="N67" s="1"/>
    </row>
    <row r="68" spans="1:14" s="158" customFormat="1" ht="25.5" hidden="1" customHeight="1" x14ac:dyDescent="0.2">
      <c r="A68" s="12">
        <v>331103</v>
      </c>
      <c r="B68" s="12"/>
      <c r="C68" s="158" t="s">
        <v>160</v>
      </c>
      <c r="D68" s="15"/>
      <c r="E68" s="13"/>
      <c r="F68" s="15">
        <v>30000</v>
      </c>
      <c r="G68" s="15"/>
      <c r="H68" s="15"/>
      <c r="I68" s="15"/>
      <c r="J68" s="104"/>
      <c r="K68" s="172" t="s">
        <v>196</v>
      </c>
      <c r="L68" s="1"/>
      <c r="M68" s="1"/>
      <c r="N68" s="1"/>
    </row>
    <row r="69" spans="1:14" s="158" customFormat="1" ht="12.75" hidden="1" customHeight="1" x14ac:dyDescent="0.2">
      <c r="A69" s="12">
        <v>331104</v>
      </c>
      <c r="B69" s="12"/>
      <c r="C69" s="158" t="s">
        <v>206</v>
      </c>
      <c r="D69" s="15"/>
      <c r="E69" s="13"/>
      <c r="F69" s="15"/>
      <c r="G69" s="15"/>
      <c r="H69" s="15">
        <v>1500</v>
      </c>
      <c r="I69" s="15"/>
      <c r="J69" s="104"/>
      <c r="K69" s="179" t="s">
        <v>207</v>
      </c>
      <c r="L69" s="1"/>
      <c r="M69" s="1"/>
      <c r="N69" s="1"/>
    </row>
    <row r="70" spans="1:14" s="158" customFormat="1" ht="12.75" hidden="1" customHeight="1" x14ac:dyDescent="0.2">
      <c r="A70" s="12">
        <v>33111</v>
      </c>
      <c r="B70" s="12"/>
      <c r="C70" s="158" t="s">
        <v>44</v>
      </c>
      <c r="D70" s="15">
        <v>3206.15</v>
      </c>
      <c r="E70" s="13"/>
      <c r="F70" s="15">
        <v>2000</v>
      </c>
      <c r="G70" s="15"/>
      <c r="H70" s="15">
        <v>2000</v>
      </c>
      <c r="I70" s="15"/>
      <c r="J70" s="104"/>
      <c r="K70" s="173" t="s">
        <v>124</v>
      </c>
      <c r="L70" s="175"/>
      <c r="M70" s="1"/>
      <c r="N70" s="1"/>
    </row>
    <row r="71" spans="1:14" s="158" customFormat="1" ht="12.75" hidden="1" customHeight="1" x14ac:dyDescent="0.2">
      <c r="A71" s="12">
        <v>3311101</v>
      </c>
      <c r="B71" s="12"/>
      <c r="C71" s="158" t="s">
        <v>171</v>
      </c>
      <c r="D71" s="15"/>
      <c r="E71" s="13"/>
      <c r="F71" s="15">
        <v>15000</v>
      </c>
      <c r="G71" s="15"/>
      <c r="H71" s="15"/>
      <c r="I71" s="15"/>
      <c r="J71" s="104"/>
      <c r="K71" s="173" t="s">
        <v>167</v>
      </c>
      <c r="L71" s="1"/>
      <c r="M71" s="1"/>
      <c r="N71" s="1"/>
    </row>
    <row r="72" spans="1:14" s="158" customFormat="1" ht="38.25" hidden="1" customHeight="1" x14ac:dyDescent="0.2">
      <c r="A72" s="12">
        <v>3311102</v>
      </c>
      <c r="B72" s="12"/>
      <c r="C72" s="158" t="s">
        <v>161</v>
      </c>
      <c r="D72" s="15"/>
      <c r="E72" s="13"/>
      <c r="F72" s="15">
        <v>32500</v>
      </c>
      <c r="G72" s="15"/>
      <c r="H72" s="15"/>
      <c r="I72" s="15"/>
      <c r="J72" s="104"/>
      <c r="K72" s="173" t="s">
        <v>162</v>
      </c>
      <c r="L72" s="1"/>
      <c r="M72" s="1"/>
      <c r="N72" s="1"/>
    </row>
    <row r="73" spans="1:14" s="158" customFormat="1" ht="12.75" hidden="1" customHeight="1" x14ac:dyDescent="0.2">
      <c r="A73" s="12">
        <v>3311103</v>
      </c>
      <c r="B73" s="12"/>
      <c r="C73" s="158" t="s">
        <v>202</v>
      </c>
      <c r="D73" s="15"/>
      <c r="E73" s="13"/>
      <c r="F73" s="15"/>
      <c r="G73" s="15"/>
      <c r="H73" s="15">
        <v>4000</v>
      </c>
      <c r="I73" s="15"/>
      <c r="J73" s="104"/>
      <c r="K73" s="179" t="s">
        <v>203</v>
      </c>
      <c r="L73" s="1"/>
      <c r="M73" s="1"/>
      <c r="N73" s="1"/>
    </row>
    <row r="74" spans="1:14" s="158" customFormat="1" ht="12.75" hidden="1" customHeight="1" x14ac:dyDescent="0.2">
      <c r="A74" s="12">
        <v>3311104</v>
      </c>
      <c r="B74" s="12"/>
      <c r="C74" s="158" t="s">
        <v>204</v>
      </c>
      <c r="D74" s="15"/>
      <c r="E74" s="13"/>
      <c r="F74" s="15"/>
      <c r="G74" s="15"/>
      <c r="H74" s="15">
        <v>3000</v>
      </c>
      <c r="I74" s="15"/>
      <c r="J74" s="104"/>
      <c r="K74" s="179" t="s">
        <v>205</v>
      </c>
      <c r="L74" s="1"/>
      <c r="M74" s="1"/>
      <c r="N74" s="1"/>
    </row>
    <row r="75" spans="1:14" s="158" customFormat="1" ht="12.75" hidden="1" customHeight="1" x14ac:dyDescent="0.2">
      <c r="A75" s="12">
        <v>33112</v>
      </c>
      <c r="B75" s="12"/>
      <c r="C75" s="158" t="s">
        <v>45</v>
      </c>
      <c r="D75" s="15">
        <v>1718.15</v>
      </c>
      <c r="E75" s="13"/>
      <c r="F75" s="15">
        <v>2000</v>
      </c>
      <c r="G75" s="15"/>
      <c r="H75" s="15">
        <v>2000</v>
      </c>
      <c r="I75" s="15"/>
      <c r="J75" s="104"/>
      <c r="K75" s="173" t="s">
        <v>163</v>
      </c>
      <c r="L75" s="1"/>
      <c r="M75" s="1"/>
      <c r="N75" s="1"/>
    </row>
    <row r="76" spans="1:14" s="158" customFormat="1" ht="12.75" hidden="1" customHeight="1" x14ac:dyDescent="0.2">
      <c r="A76" s="12">
        <v>33221</v>
      </c>
      <c r="B76" s="12"/>
      <c r="C76" s="158" t="s">
        <v>46</v>
      </c>
      <c r="D76" s="148">
        <v>4426.8999999999996</v>
      </c>
      <c r="E76" s="13"/>
      <c r="F76" s="15">
        <v>5900</v>
      </c>
      <c r="G76" s="15"/>
      <c r="H76" s="15">
        <v>5500</v>
      </c>
      <c r="I76" s="15"/>
      <c r="J76" s="104"/>
      <c r="K76" s="161"/>
      <c r="L76" s="1"/>
      <c r="M76" s="1"/>
      <c r="N76" s="1"/>
    </row>
    <row r="77" spans="1:14" s="158" customFormat="1" ht="12.75" hidden="1" customHeight="1" x14ac:dyDescent="0.2">
      <c r="A77" s="12">
        <v>33222</v>
      </c>
      <c r="B77" s="12"/>
      <c r="C77" s="158" t="s">
        <v>47</v>
      </c>
      <c r="D77" s="15">
        <v>6021.55</v>
      </c>
      <c r="E77" s="13"/>
      <c r="F77" s="15">
        <v>8000</v>
      </c>
      <c r="G77" s="15"/>
      <c r="H77" s="15">
        <v>8000</v>
      </c>
      <c r="I77" s="15"/>
      <c r="J77" s="104"/>
      <c r="K77" s="161"/>
      <c r="L77" s="1"/>
      <c r="M77" s="1"/>
      <c r="N77" s="1"/>
    </row>
    <row r="78" spans="1:14" s="158" customFormat="1" ht="12.75" hidden="1" customHeight="1" x14ac:dyDescent="0.2">
      <c r="A78" s="12">
        <v>33250</v>
      </c>
      <c r="B78" s="12"/>
      <c r="C78" s="158" t="s">
        <v>145</v>
      </c>
      <c r="D78" s="130">
        <v>0</v>
      </c>
      <c r="E78" s="13"/>
      <c r="F78" s="15"/>
      <c r="G78" s="15"/>
      <c r="H78" s="15"/>
      <c r="I78" s="15"/>
      <c r="J78" s="104"/>
      <c r="K78" s="161"/>
      <c r="L78" s="1"/>
      <c r="M78" s="1"/>
      <c r="N78" s="1"/>
    </row>
    <row r="79" spans="1:14" s="158" customFormat="1" ht="12.75" hidden="1" customHeight="1" thickBot="1" x14ac:dyDescent="0.25">
      <c r="A79" s="20">
        <v>33</v>
      </c>
      <c r="B79" s="20"/>
      <c r="C79" s="18" t="s">
        <v>48</v>
      </c>
      <c r="D79" s="150">
        <f>SUM(D65:D78)</f>
        <v>54198.400000000009</v>
      </c>
      <c r="E79" s="19"/>
      <c r="F79" s="19">
        <f>SUM(F65:F77)</f>
        <v>118500</v>
      </c>
      <c r="G79" s="19"/>
      <c r="H79" s="52">
        <f>SUM(H65:H77)</f>
        <v>49100</v>
      </c>
      <c r="I79" s="52"/>
      <c r="J79" s="104"/>
      <c r="K79" s="161"/>
      <c r="L79" s="1"/>
      <c r="M79" s="1"/>
      <c r="N79" s="1"/>
    </row>
    <row r="80" spans="1:14" s="158" customFormat="1" ht="12.75" hidden="1" customHeight="1" thickTop="1" x14ac:dyDescent="0.2">
      <c r="A80" s="9"/>
      <c r="B80" s="9"/>
      <c r="D80" s="31"/>
      <c r="E80" s="28"/>
      <c r="F80" s="40"/>
      <c r="G80" s="40"/>
      <c r="H80" s="138"/>
      <c r="I80" s="119"/>
      <c r="J80" s="120"/>
      <c r="K80" s="161"/>
      <c r="L80" s="1"/>
      <c r="M80" s="1"/>
      <c r="N80" s="1"/>
    </row>
    <row r="81" spans="1:14" s="158" customFormat="1" ht="12.75" hidden="1" customHeight="1" x14ac:dyDescent="0.2">
      <c r="A81" s="12"/>
      <c r="B81" s="12"/>
      <c r="D81" s="31"/>
      <c r="E81" s="31"/>
      <c r="F81" s="13"/>
      <c r="G81" s="13"/>
      <c r="H81" s="139"/>
      <c r="I81" s="121"/>
      <c r="J81" s="120"/>
      <c r="K81" s="161"/>
      <c r="L81" s="1"/>
      <c r="M81" s="1"/>
      <c r="N81" s="1"/>
    </row>
    <row r="82" spans="1:14" s="158" customFormat="1" ht="12.75" hidden="1" customHeight="1" x14ac:dyDescent="0.2">
      <c r="A82" s="12"/>
      <c r="B82" s="12"/>
      <c r="C82" s="10" t="s">
        <v>49</v>
      </c>
      <c r="D82" s="43"/>
      <c r="E82" s="41"/>
      <c r="F82" s="42"/>
      <c r="G82" s="42"/>
      <c r="H82" s="140"/>
      <c r="I82" s="122"/>
      <c r="J82" s="123"/>
      <c r="K82" s="161"/>
      <c r="L82" s="1"/>
      <c r="M82" s="1"/>
      <c r="N82" s="1"/>
    </row>
    <row r="83" spans="1:14" s="158" customFormat="1" ht="12.75" hidden="1" customHeight="1" x14ac:dyDescent="0.2">
      <c r="A83" s="12">
        <v>36101</v>
      </c>
      <c r="B83" s="12"/>
      <c r="C83" s="158" t="s">
        <v>50</v>
      </c>
      <c r="D83" s="15">
        <v>2975</v>
      </c>
      <c r="E83" s="44"/>
      <c r="F83" s="15">
        <v>3500</v>
      </c>
      <c r="G83" s="13"/>
      <c r="H83" s="15">
        <v>3500</v>
      </c>
      <c r="I83" s="15"/>
      <c r="J83" s="104"/>
      <c r="K83" s="179" t="s">
        <v>209</v>
      </c>
      <c r="L83" s="1"/>
      <c r="M83" s="1"/>
      <c r="N83" s="1"/>
    </row>
    <row r="84" spans="1:14" s="158" customFormat="1" ht="12.75" hidden="1" customHeight="1" x14ac:dyDescent="0.2">
      <c r="A84" s="12">
        <v>36124</v>
      </c>
      <c r="B84" s="12"/>
      <c r="C84" s="158" t="s">
        <v>115</v>
      </c>
      <c r="D84" s="15"/>
      <c r="E84" s="44"/>
      <c r="F84" s="17">
        <v>0</v>
      </c>
      <c r="G84" s="13"/>
      <c r="H84" s="17">
        <v>0</v>
      </c>
      <c r="I84" s="15"/>
      <c r="J84" s="104"/>
      <c r="K84" s="168"/>
      <c r="L84" s="1"/>
      <c r="M84" s="1"/>
      <c r="N84" s="1"/>
    </row>
    <row r="85" spans="1:14" s="158" customFormat="1" ht="12.75" hidden="1" customHeight="1" x14ac:dyDescent="0.2">
      <c r="A85" s="16">
        <v>36300</v>
      </c>
      <c r="B85" s="12"/>
      <c r="C85" s="158" t="s">
        <v>51</v>
      </c>
      <c r="D85" s="15">
        <v>31138</v>
      </c>
      <c r="E85" s="13"/>
      <c r="F85" s="15">
        <v>32400</v>
      </c>
      <c r="G85" s="13"/>
      <c r="H85" s="15">
        <v>32734</v>
      </c>
      <c r="I85" s="15"/>
      <c r="J85" s="104"/>
      <c r="K85" s="179" t="s">
        <v>199</v>
      </c>
      <c r="L85" s="1"/>
      <c r="M85" s="1"/>
      <c r="N85" s="1"/>
    </row>
    <row r="86" spans="1:14" s="158" customFormat="1" ht="12.75" hidden="1" customHeight="1" x14ac:dyDescent="0.2">
      <c r="A86" s="16">
        <v>36310</v>
      </c>
      <c r="B86" s="12"/>
      <c r="C86" s="158" t="s">
        <v>52</v>
      </c>
      <c r="D86" s="15">
        <v>3039.1</v>
      </c>
      <c r="E86" s="13"/>
      <c r="F86" s="15">
        <v>2200</v>
      </c>
      <c r="G86" s="13"/>
      <c r="H86" s="15">
        <v>2760</v>
      </c>
      <c r="I86" s="15"/>
      <c r="J86" s="104"/>
      <c r="K86" s="168"/>
      <c r="L86" s="1"/>
      <c r="M86" s="1"/>
      <c r="N86" s="1"/>
    </row>
    <row r="87" spans="1:14" s="158" customFormat="1" ht="12.75" hidden="1" customHeight="1" thickBot="1" x14ac:dyDescent="0.25">
      <c r="A87" s="20">
        <v>36</v>
      </c>
      <c r="B87" s="20"/>
      <c r="C87" s="18" t="s">
        <v>53</v>
      </c>
      <c r="D87" s="19">
        <f>SUM(D83:D86)</f>
        <v>37152.1</v>
      </c>
      <c r="E87" s="45"/>
      <c r="F87" s="19">
        <f>SUM(F83:F86)</f>
        <v>38100</v>
      </c>
      <c r="G87" s="19"/>
      <c r="H87" s="52">
        <f>SUM(H83:H86)</f>
        <v>38994</v>
      </c>
      <c r="I87" s="52"/>
      <c r="J87" s="104"/>
      <c r="K87" s="161"/>
      <c r="L87" s="1"/>
      <c r="M87" s="1"/>
      <c r="N87" s="1"/>
    </row>
    <row r="88" spans="1:14" s="158" customFormat="1" ht="12.75" hidden="1" customHeight="1" thickTop="1" x14ac:dyDescent="0.2">
      <c r="A88" s="9"/>
      <c r="B88" s="9"/>
      <c r="C88" s="10"/>
      <c r="D88" s="46"/>
      <c r="E88" s="46"/>
      <c r="F88" s="47"/>
      <c r="G88" s="38"/>
      <c r="H88" s="124"/>
      <c r="I88" s="124"/>
      <c r="J88" s="123"/>
      <c r="K88" s="161"/>
      <c r="L88" s="1"/>
      <c r="M88" s="1"/>
      <c r="N88" s="1"/>
    </row>
    <row r="89" spans="1:14" s="158" customFormat="1" ht="12.75" hidden="1" customHeight="1" x14ac:dyDescent="0.2">
      <c r="A89" s="16"/>
      <c r="B89" s="16"/>
      <c r="C89" s="48" t="s">
        <v>54</v>
      </c>
      <c r="D89" s="15"/>
      <c r="E89" s="15"/>
      <c r="F89" s="49"/>
      <c r="G89" s="49"/>
      <c r="H89" s="49"/>
      <c r="I89" s="49"/>
      <c r="J89" s="123"/>
      <c r="K89" s="161" t="s">
        <v>123</v>
      </c>
      <c r="L89" s="1"/>
      <c r="M89" s="1"/>
      <c r="N89" s="1"/>
    </row>
    <row r="90" spans="1:14" s="158" customFormat="1" ht="12.75" hidden="1" customHeight="1" x14ac:dyDescent="0.2">
      <c r="A90" s="16">
        <v>37110</v>
      </c>
      <c r="B90" s="16"/>
      <c r="C90" s="14" t="s">
        <v>55</v>
      </c>
      <c r="D90" s="15">
        <v>0</v>
      </c>
      <c r="E90" s="15"/>
      <c r="F90" s="49"/>
      <c r="G90" s="49"/>
      <c r="H90" s="49"/>
      <c r="I90" s="49"/>
      <c r="J90" s="123"/>
      <c r="K90" s="161"/>
      <c r="L90" s="1"/>
      <c r="M90" s="1"/>
      <c r="N90" s="1"/>
    </row>
    <row r="91" spans="1:14" s="158" customFormat="1" ht="12.75" hidden="1" customHeight="1" x14ac:dyDescent="0.2">
      <c r="A91" s="16">
        <v>37200</v>
      </c>
      <c r="B91" s="16"/>
      <c r="C91" s="14" t="s">
        <v>56</v>
      </c>
      <c r="D91" s="15">
        <v>3176.95</v>
      </c>
      <c r="E91" s="15"/>
      <c r="F91" s="49"/>
      <c r="G91" s="49"/>
      <c r="H91" s="49"/>
      <c r="I91" s="49"/>
      <c r="J91" s="123"/>
      <c r="K91" s="161"/>
      <c r="L91" s="1"/>
      <c r="M91" s="1"/>
      <c r="N91" s="1"/>
    </row>
    <row r="92" spans="1:14" s="158" customFormat="1" ht="12.75" hidden="1" customHeight="1" x14ac:dyDescent="0.2">
      <c r="A92" s="16">
        <v>37320</v>
      </c>
      <c r="B92" s="16"/>
      <c r="C92" s="14" t="s">
        <v>57</v>
      </c>
      <c r="D92" s="15">
        <v>15104</v>
      </c>
      <c r="E92" s="15"/>
      <c r="F92" s="49"/>
      <c r="G92" s="49"/>
      <c r="H92" s="49"/>
      <c r="I92" s="49"/>
      <c r="J92" s="123"/>
      <c r="K92" s="161"/>
      <c r="L92" s="1"/>
      <c r="M92" s="1"/>
      <c r="N92" s="1"/>
    </row>
    <row r="93" spans="1:14" s="158" customFormat="1" ht="12.75" hidden="1" customHeight="1" x14ac:dyDescent="0.2">
      <c r="A93" s="16">
        <v>37321</v>
      </c>
      <c r="B93" s="16"/>
      <c r="C93" s="14" t="s">
        <v>132</v>
      </c>
      <c r="D93" s="15">
        <v>415</v>
      </c>
      <c r="E93" s="15"/>
      <c r="F93" s="49"/>
      <c r="G93" s="49"/>
      <c r="H93" s="49"/>
      <c r="I93" s="49"/>
      <c r="J93" s="123"/>
      <c r="K93" s="161"/>
      <c r="L93" s="1"/>
      <c r="M93" s="1"/>
      <c r="N93" s="1"/>
    </row>
    <row r="94" spans="1:14" s="158" customFormat="1" ht="12.75" hidden="1" customHeight="1" x14ac:dyDescent="0.2">
      <c r="A94" s="16">
        <v>372211</v>
      </c>
      <c r="B94" s="16"/>
      <c r="C94" s="14" t="s">
        <v>131</v>
      </c>
      <c r="D94" s="15">
        <v>218</v>
      </c>
      <c r="E94" s="15"/>
      <c r="F94" s="49"/>
      <c r="G94" s="49"/>
      <c r="H94" s="49"/>
      <c r="I94" s="49"/>
      <c r="J94" s="123"/>
      <c r="K94" s="161"/>
      <c r="L94" s="1"/>
      <c r="M94" s="1"/>
      <c r="N94" s="1"/>
    </row>
    <row r="95" spans="1:14" s="158" customFormat="1" ht="12.75" hidden="1" customHeight="1" x14ac:dyDescent="0.2">
      <c r="A95" s="16">
        <v>37400</v>
      </c>
      <c r="B95" s="16"/>
      <c r="C95" s="14" t="s">
        <v>58</v>
      </c>
      <c r="D95" s="130"/>
      <c r="E95" s="15"/>
      <c r="F95" s="49"/>
      <c r="G95" s="49"/>
      <c r="H95" s="49"/>
      <c r="I95" s="49"/>
      <c r="J95" s="123"/>
      <c r="K95" s="161"/>
      <c r="L95" s="1"/>
      <c r="M95" s="1"/>
      <c r="N95" s="1"/>
    </row>
    <row r="96" spans="1:14" s="158" customFormat="1" ht="12.75" hidden="1" customHeight="1" thickBot="1" x14ac:dyDescent="0.25">
      <c r="A96" s="50">
        <v>37</v>
      </c>
      <c r="B96" s="16"/>
      <c r="C96" s="51" t="s">
        <v>59</v>
      </c>
      <c r="D96" s="52">
        <f>SUM(D90:D95)</f>
        <v>18913.95</v>
      </c>
      <c r="E96" s="52"/>
      <c r="F96" s="49"/>
      <c r="G96" s="49"/>
      <c r="H96" s="49"/>
      <c r="I96" s="49"/>
      <c r="J96" s="123"/>
      <c r="K96" s="161"/>
      <c r="L96" s="1"/>
      <c r="M96" s="1"/>
      <c r="N96" s="1"/>
    </row>
    <row r="97" spans="1:14" s="158" customFormat="1" ht="12.75" hidden="1" customHeight="1" thickTop="1" x14ac:dyDescent="0.2">
      <c r="A97" s="12"/>
      <c r="B97" s="12"/>
      <c r="C97" s="53"/>
      <c r="D97" s="54"/>
      <c r="E97" s="55"/>
      <c r="F97" s="56"/>
      <c r="G97" s="57"/>
      <c r="H97" s="118"/>
      <c r="I97" s="118"/>
      <c r="J97" s="120"/>
      <c r="K97" s="161"/>
      <c r="L97" s="1"/>
      <c r="M97" s="1"/>
      <c r="N97" s="1"/>
    </row>
    <row r="98" spans="1:14" s="158" customFormat="1" ht="12.75" hidden="1" customHeight="1" x14ac:dyDescent="0.2">
      <c r="A98" s="12"/>
      <c r="B98" s="12"/>
      <c r="C98" s="48" t="s">
        <v>60</v>
      </c>
      <c r="D98" s="31"/>
      <c r="E98" s="31"/>
      <c r="F98" s="31"/>
      <c r="G98" s="31"/>
      <c r="H98" s="121"/>
      <c r="I98" s="121"/>
      <c r="J98" s="120"/>
      <c r="K98" s="161"/>
      <c r="L98" s="1"/>
      <c r="M98" s="1"/>
      <c r="N98" s="1"/>
    </row>
    <row r="99" spans="1:14" s="158" customFormat="1" ht="25.5" hidden="1" customHeight="1" x14ac:dyDescent="0.2">
      <c r="A99" s="12">
        <v>38260</v>
      </c>
      <c r="B99" s="12"/>
      <c r="C99" s="158" t="s">
        <v>61</v>
      </c>
      <c r="D99" s="151">
        <v>3999</v>
      </c>
      <c r="E99" s="30"/>
      <c r="F99" s="30"/>
      <c r="G99" s="30"/>
      <c r="H99" s="82"/>
      <c r="I99" s="121"/>
      <c r="J99" s="120"/>
      <c r="K99" s="179" t="s">
        <v>211</v>
      </c>
      <c r="L99" s="1"/>
      <c r="M99" s="1"/>
      <c r="N99" s="1"/>
    </row>
    <row r="100" spans="1:14" s="158" customFormat="1" ht="25.5" hidden="1" customHeight="1" x14ac:dyDescent="0.2">
      <c r="A100" s="12">
        <v>38261</v>
      </c>
      <c r="B100" s="12"/>
      <c r="C100" s="158" t="s">
        <v>140</v>
      </c>
      <c r="D100" s="151"/>
      <c r="E100" s="30"/>
      <c r="F100" s="30"/>
      <c r="G100" s="30"/>
      <c r="H100" s="82"/>
      <c r="I100" s="121"/>
      <c r="J100" s="120"/>
      <c r="K100" s="179" t="s">
        <v>208</v>
      </c>
      <c r="L100" s="1"/>
      <c r="M100" s="1"/>
      <c r="N100" s="1"/>
    </row>
    <row r="101" spans="1:14" s="158" customFormat="1" ht="12.75" hidden="1" customHeight="1" thickBot="1" x14ac:dyDescent="0.25">
      <c r="A101" s="20">
        <v>38</v>
      </c>
      <c r="B101" s="20"/>
      <c r="C101" s="18" t="s">
        <v>62</v>
      </c>
      <c r="D101" s="58">
        <f>SUM(D99:D100)</f>
        <v>3999</v>
      </c>
      <c r="E101" s="59"/>
      <c r="F101" s="58">
        <f>SUM(F99:F100)</f>
        <v>0</v>
      </c>
      <c r="G101" s="58"/>
      <c r="H101" s="84">
        <f>SUM(H99:H100)</f>
        <v>0</v>
      </c>
      <c r="I101" s="52"/>
      <c r="J101" s="125"/>
      <c r="K101" s="161"/>
      <c r="L101" s="1"/>
      <c r="M101" s="1"/>
      <c r="N101" s="1"/>
    </row>
    <row r="102" spans="1:14" s="158" customFormat="1" ht="12.75" hidden="1" customHeight="1" thickTop="1" x14ac:dyDescent="0.2">
      <c r="A102" s="12"/>
      <c r="B102" s="12"/>
      <c r="D102" s="28"/>
      <c r="E102" s="60"/>
      <c r="F102" s="61"/>
      <c r="G102" s="61"/>
      <c r="H102" s="126"/>
      <c r="I102" s="126"/>
      <c r="J102" s="120"/>
      <c r="K102" s="161"/>
      <c r="L102" s="1"/>
      <c r="M102" s="1"/>
      <c r="N102" s="1"/>
    </row>
    <row r="103" spans="1:14" s="158" customFormat="1" ht="12.75" hidden="1" customHeight="1" x14ac:dyDescent="0.2">
      <c r="A103" s="12"/>
      <c r="B103" s="12"/>
      <c r="C103" s="10" t="s">
        <v>63</v>
      </c>
      <c r="D103" s="43"/>
      <c r="E103" s="43"/>
      <c r="F103" s="62"/>
      <c r="G103" s="62"/>
      <c r="H103" s="127"/>
      <c r="I103" s="127"/>
      <c r="J103" s="123"/>
      <c r="K103" s="161"/>
      <c r="L103" s="1"/>
      <c r="M103" s="1"/>
      <c r="N103" s="1"/>
    </row>
    <row r="104" spans="1:14" s="158" customFormat="1" ht="12.75" hidden="1" customHeight="1" x14ac:dyDescent="0.2">
      <c r="A104" s="12">
        <v>39010</v>
      </c>
      <c r="B104" s="12"/>
      <c r="C104" s="14" t="s">
        <v>64</v>
      </c>
      <c r="D104" s="15">
        <v>8000</v>
      </c>
      <c r="E104" s="13"/>
      <c r="F104" s="80">
        <v>8000</v>
      </c>
      <c r="G104" s="80"/>
      <c r="H104" s="80">
        <v>10000</v>
      </c>
      <c r="I104" s="80"/>
      <c r="J104" s="104"/>
      <c r="K104" s="161"/>
      <c r="L104" s="1"/>
      <c r="M104" s="1"/>
      <c r="N104" s="1"/>
    </row>
    <row r="105" spans="1:14" s="158" customFormat="1" ht="12.75" hidden="1" customHeight="1" x14ac:dyDescent="0.2">
      <c r="A105" s="12">
        <v>39014</v>
      </c>
      <c r="B105" s="12"/>
      <c r="C105" s="14" t="s">
        <v>65</v>
      </c>
      <c r="D105" s="15">
        <v>0</v>
      </c>
      <c r="E105" s="13"/>
      <c r="F105" s="80"/>
      <c r="G105" s="80"/>
      <c r="H105" s="80"/>
      <c r="I105" s="80"/>
      <c r="J105" s="104"/>
      <c r="K105" s="161" t="s">
        <v>165</v>
      </c>
      <c r="L105" s="1"/>
      <c r="M105" s="1"/>
      <c r="N105" s="1"/>
    </row>
    <row r="106" spans="1:14" s="158" customFormat="1" ht="12.75" hidden="1" customHeight="1" x14ac:dyDescent="0.2">
      <c r="A106" s="12">
        <v>39020</v>
      </c>
      <c r="B106" s="12"/>
      <c r="C106" s="14" t="s">
        <v>66</v>
      </c>
      <c r="D106" s="15">
        <v>2000</v>
      </c>
      <c r="E106" s="13"/>
      <c r="F106" s="80">
        <v>2000</v>
      </c>
      <c r="G106" s="80"/>
      <c r="H106" s="80">
        <v>2000</v>
      </c>
      <c r="I106" s="80"/>
      <c r="J106" s="104"/>
      <c r="K106" s="162" t="s">
        <v>164</v>
      </c>
      <c r="L106" s="1"/>
      <c r="M106" s="1"/>
      <c r="N106" s="1"/>
    </row>
    <row r="107" spans="1:14" s="158" customFormat="1" ht="38.25" hidden="1" customHeight="1" x14ac:dyDescent="0.2">
      <c r="A107" s="12">
        <v>39021</v>
      </c>
      <c r="B107" s="12"/>
      <c r="C107" s="14" t="s">
        <v>67</v>
      </c>
      <c r="D107" s="15">
        <v>18970</v>
      </c>
      <c r="E107" s="13"/>
      <c r="F107" s="80">
        <v>13650</v>
      </c>
      <c r="G107" s="80"/>
      <c r="H107" s="65">
        <v>0</v>
      </c>
      <c r="I107" s="80"/>
      <c r="J107" s="104"/>
      <c r="K107" s="173" t="s">
        <v>210</v>
      </c>
      <c r="L107" s="1"/>
      <c r="M107" s="1"/>
      <c r="N107" s="1"/>
    </row>
    <row r="108" spans="1:14" s="158" customFormat="1" ht="12.75" hidden="1" customHeight="1" x14ac:dyDescent="0.2">
      <c r="A108" s="24">
        <v>39050</v>
      </c>
      <c r="B108" s="24"/>
      <c r="C108" s="14" t="s">
        <v>68</v>
      </c>
      <c r="D108" s="130">
        <v>5000</v>
      </c>
      <c r="E108" s="7"/>
      <c r="F108" s="103">
        <v>0</v>
      </c>
      <c r="G108" s="103"/>
      <c r="H108" s="103">
        <v>0</v>
      </c>
      <c r="I108" s="103"/>
      <c r="J108" s="104"/>
      <c r="K108" s="161"/>
      <c r="L108" s="1"/>
      <c r="M108" s="1"/>
      <c r="N108" s="1"/>
    </row>
    <row r="109" spans="1:14" s="158" customFormat="1" ht="12.75" hidden="1" customHeight="1" thickBot="1" x14ac:dyDescent="0.25">
      <c r="A109" s="20">
        <v>39</v>
      </c>
      <c r="B109" s="20"/>
      <c r="C109" s="18" t="s">
        <v>69</v>
      </c>
      <c r="D109" s="19">
        <f>SUM(D104:D108)</f>
        <v>33970</v>
      </c>
      <c r="E109" s="19"/>
      <c r="F109" s="19">
        <f>SUM(F104:F108)</f>
        <v>23650</v>
      </c>
      <c r="G109" s="19"/>
      <c r="H109" s="52">
        <f>SUM(H104:H108)</f>
        <v>12000</v>
      </c>
      <c r="I109" s="52"/>
      <c r="J109" s="104"/>
      <c r="K109" s="161"/>
      <c r="L109" s="1"/>
      <c r="M109" s="1"/>
      <c r="N109" s="1"/>
    </row>
    <row r="110" spans="1:14" s="158" customFormat="1" ht="12.75" hidden="1" customHeight="1" thickTop="1" thickBot="1" x14ac:dyDescent="0.25">
      <c r="A110" s="12">
        <v>39300</v>
      </c>
      <c r="B110" s="12"/>
      <c r="C110" s="10" t="s">
        <v>113</v>
      </c>
      <c r="D110" s="110">
        <v>19501</v>
      </c>
      <c r="E110" s="114"/>
      <c r="F110" s="106"/>
      <c r="G110" s="21"/>
      <c r="H110" s="49"/>
      <c r="I110" s="124"/>
      <c r="J110" s="123"/>
      <c r="K110" s="161"/>
      <c r="L110" s="1"/>
      <c r="M110" s="1"/>
      <c r="N110" s="1"/>
    </row>
    <row r="111" spans="1:14" s="158" customFormat="1" ht="12.75" hidden="1" customHeight="1" thickTop="1" x14ac:dyDescent="0.2">
      <c r="A111" s="12"/>
      <c r="B111" s="12"/>
      <c r="C111" s="47"/>
      <c r="D111" s="21"/>
      <c r="E111" s="47"/>
      <c r="F111" s="106"/>
      <c r="G111" s="21"/>
      <c r="H111" s="49"/>
      <c r="I111" s="124"/>
      <c r="J111" s="123"/>
      <c r="K111" s="161"/>
      <c r="L111" s="1"/>
      <c r="M111" s="1"/>
      <c r="N111" s="1"/>
    </row>
    <row r="112" spans="1:14" s="158" customFormat="1" ht="12.75" hidden="1" customHeight="1" x14ac:dyDescent="0.2">
      <c r="A112" s="12"/>
      <c r="B112" s="12"/>
      <c r="C112" s="47"/>
      <c r="D112" s="21"/>
      <c r="E112" s="47"/>
      <c r="F112" s="106"/>
      <c r="G112" s="21"/>
      <c r="H112" s="49"/>
      <c r="I112" s="124"/>
      <c r="J112" s="123"/>
      <c r="K112" s="161"/>
      <c r="L112" s="1"/>
      <c r="M112" s="1"/>
      <c r="N112" s="1"/>
    </row>
    <row r="113" spans="1:14" s="158" customFormat="1" ht="12.75" hidden="1" customHeight="1" x14ac:dyDescent="0.2">
      <c r="A113" s="9"/>
      <c r="B113" s="9"/>
      <c r="C113" s="10"/>
      <c r="D113" s="189" t="s">
        <v>182</v>
      </c>
      <c r="E113" s="190"/>
      <c r="F113" s="187" t="s">
        <v>143</v>
      </c>
      <c r="G113" s="188"/>
      <c r="H113" s="189" t="s">
        <v>181</v>
      </c>
      <c r="I113" s="190"/>
      <c r="J113" s="123"/>
      <c r="K113" s="161"/>
      <c r="L113" s="1"/>
      <c r="M113" s="1"/>
      <c r="N113" s="1"/>
    </row>
    <row r="114" spans="1:14" s="158" customFormat="1" ht="12.75" hidden="1" customHeight="1" x14ac:dyDescent="0.2">
      <c r="A114" s="12"/>
      <c r="B114" s="12"/>
      <c r="C114" s="10" t="s">
        <v>71</v>
      </c>
      <c r="D114" s="66"/>
      <c r="E114" s="66"/>
      <c r="F114" s="67"/>
      <c r="G114" s="30"/>
      <c r="H114" s="128"/>
      <c r="I114" s="121"/>
      <c r="J114" s="120"/>
      <c r="K114" s="161"/>
      <c r="L114" s="1"/>
      <c r="M114" s="1"/>
      <c r="N114" s="1"/>
    </row>
    <row r="115" spans="1:14" s="158" customFormat="1" ht="12.75" hidden="1" customHeight="1" x14ac:dyDescent="0.2">
      <c r="A115" s="12">
        <v>40000</v>
      </c>
      <c r="B115" s="12"/>
      <c r="C115" s="158" t="s">
        <v>72</v>
      </c>
      <c r="D115" s="82"/>
      <c r="E115" s="82">
        <v>358699.3</v>
      </c>
      <c r="F115" s="30"/>
      <c r="G115" s="15">
        <v>335000</v>
      </c>
      <c r="H115" s="82"/>
      <c r="I115" s="15">
        <v>335000</v>
      </c>
      <c r="J115" s="120"/>
      <c r="K115" s="161"/>
      <c r="L115" s="1"/>
      <c r="M115" s="1"/>
      <c r="N115" s="1"/>
    </row>
    <row r="116" spans="1:14" s="158" customFormat="1" ht="12.75" hidden="1" customHeight="1" x14ac:dyDescent="0.2">
      <c r="A116" s="12">
        <v>40010</v>
      </c>
      <c r="B116" s="12"/>
      <c r="C116" s="158" t="s">
        <v>73</v>
      </c>
      <c r="D116" s="83">
        <v>7348.45</v>
      </c>
      <c r="E116" s="152"/>
      <c r="F116" s="141">
        <v>6500</v>
      </c>
      <c r="G116" s="15"/>
      <c r="H116" s="82">
        <v>6500</v>
      </c>
      <c r="I116" s="15"/>
      <c r="J116" s="129"/>
      <c r="K116" s="161"/>
      <c r="L116" s="1"/>
      <c r="M116" s="1"/>
      <c r="N116" s="1"/>
    </row>
    <row r="117" spans="1:14" s="158" customFormat="1" ht="12.75" hidden="1" customHeight="1" thickBot="1" x14ac:dyDescent="0.25">
      <c r="A117" s="20">
        <v>40</v>
      </c>
      <c r="B117" s="20"/>
      <c r="C117" s="68" t="s">
        <v>74</v>
      </c>
      <c r="D117" s="58">
        <f t="shared" ref="D117:I117" si="0">SUM(D115:D116)</f>
        <v>7348.45</v>
      </c>
      <c r="E117" s="58">
        <f t="shared" si="0"/>
        <v>358699.3</v>
      </c>
      <c r="F117" s="84">
        <f t="shared" si="0"/>
        <v>6500</v>
      </c>
      <c r="G117" s="19">
        <f t="shared" si="0"/>
        <v>335000</v>
      </c>
      <c r="H117" s="84">
        <f t="shared" si="0"/>
        <v>6500</v>
      </c>
      <c r="I117" s="52">
        <f t="shared" si="0"/>
        <v>335000</v>
      </c>
      <c r="J117" s="104"/>
      <c r="K117" s="161"/>
      <c r="L117" s="1"/>
      <c r="M117" s="1"/>
      <c r="N117" s="1"/>
    </row>
    <row r="118" spans="1:14" s="158" customFormat="1" ht="12.75" hidden="1" customHeight="1" thickTop="1" x14ac:dyDescent="0.2">
      <c r="D118" s="69"/>
      <c r="E118" s="29"/>
      <c r="F118" s="69"/>
      <c r="G118" s="30"/>
      <c r="H118" s="128"/>
      <c r="I118" s="121"/>
      <c r="J118" s="120"/>
      <c r="K118" s="161"/>
      <c r="L118" s="1"/>
      <c r="M118" s="1"/>
      <c r="N118" s="1"/>
    </row>
    <row r="119" spans="1:14" s="158" customFormat="1" ht="12.75" hidden="1" customHeight="1" thickBot="1" x14ac:dyDescent="0.25">
      <c r="A119" s="50">
        <v>41</v>
      </c>
      <c r="B119" s="50"/>
      <c r="C119" s="70" t="s">
        <v>75</v>
      </c>
      <c r="D119" s="71"/>
      <c r="E119" s="72">
        <v>81679.199999999997</v>
      </c>
      <c r="F119" s="71"/>
      <c r="G119" s="72">
        <v>83600</v>
      </c>
      <c r="H119" s="71"/>
      <c r="I119" s="72">
        <v>84990</v>
      </c>
      <c r="J119" s="120"/>
      <c r="K119" s="171"/>
      <c r="L119" s="1"/>
      <c r="M119" s="1"/>
      <c r="N119" s="1"/>
    </row>
    <row r="120" spans="1:14" s="14" customFormat="1" ht="12.75" hidden="1" customHeight="1" thickTop="1" x14ac:dyDescent="0.2">
      <c r="A120" s="20"/>
      <c r="B120" s="20"/>
      <c r="C120" s="68"/>
      <c r="D120" s="69"/>
      <c r="E120" s="30"/>
      <c r="F120" s="69"/>
      <c r="G120" s="30"/>
      <c r="H120" s="82"/>
      <c r="I120" s="15"/>
      <c r="J120" s="120"/>
      <c r="K120" s="161"/>
      <c r="L120" s="1"/>
      <c r="M120" s="176"/>
      <c r="N120" s="176"/>
    </row>
    <row r="121" spans="1:14" s="158" customFormat="1" ht="12.75" hidden="1" customHeight="1" x14ac:dyDescent="0.2">
      <c r="A121" s="9"/>
      <c r="B121" s="9"/>
      <c r="C121" s="10" t="s">
        <v>76</v>
      </c>
      <c r="D121" s="67"/>
      <c r="E121" s="67"/>
      <c r="F121" s="67"/>
      <c r="G121" s="30"/>
      <c r="H121" s="82"/>
      <c r="I121" s="15"/>
      <c r="J121" s="120"/>
      <c r="K121" s="161"/>
      <c r="L121" s="1"/>
      <c r="M121" s="1"/>
      <c r="N121" s="1"/>
    </row>
    <row r="122" spans="1:14" s="158" customFormat="1" ht="12.75" hidden="1" customHeight="1" x14ac:dyDescent="0.2">
      <c r="A122" s="12">
        <v>42000</v>
      </c>
      <c r="B122" s="12"/>
      <c r="C122" s="158" t="s">
        <v>77</v>
      </c>
      <c r="D122" s="67"/>
      <c r="E122" s="130">
        <v>71.790000000000006</v>
      </c>
      <c r="F122" s="73"/>
      <c r="G122" s="7">
        <v>100</v>
      </c>
      <c r="H122" s="83"/>
      <c r="I122" s="130">
        <v>100</v>
      </c>
      <c r="J122" s="120"/>
      <c r="K122" s="161"/>
      <c r="L122" s="1"/>
      <c r="M122" s="1"/>
      <c r="N122" s="1"/>
    </row>
    <row r="123" spans="1:14" s="158" customFormat="1" ht="12.75" hidden="1" customHeight="1" thickBot="1" x14ac:dyDescent="0.25">
      <c r="A123" s="18">
        <v>42</v>
      </c>
      <c r="B123" s="18"/>
      <c r="C123" s="18" t="s">
        <v>78</v>
      </c>
      <c r="D123" s="74"/>
      <c r="E123" s="19">
        <f>SUM(E122)</f>
        <v>71.790000000000006</v>
      </c>
      <c r="F123" s="35"/>
      <c r="G123" s="19">
        <f>SUM(G122)</f>
        <v>100</v>
      </c>
      <c r="H123" s="52"/>
      <c r="I123" s="131">
        <f>SUM(I122)</f>
        <v>100</v>
      </c>
      <c r="J123" s="104"/>
      <c r="K123" s="161"/>
      <c r="L123" s="1"/>
      <c r="M123" s="1"/>
      <c r="N123" s="1"/>
    </row>
    <row r="124" spans="1:14" s="158" customFormat="1" ht="12.75" hidden="1" customHeight="1" thickTop="1" x14ac:dyDescent="0.2">
      <c r="A124" s="12"/>
      <c r="B124" s="12"/>
      <c r="C124" s="10" t="s">
        <v>79</v>
      </c>
      <c r="D124" s="185"/>
      <c r="E124" s="186"/>
      <c r="F124" s="187"/>
      <c r="G124" s="188"/>
      <c r="H124" s="189"/>
      <c r="I124" s="190"/>
      <c r="J124" s="123"/>
      <c r="K124" s="161"/>
      <c r="L124" s="1"/>
      <c r="M124" s="1"/>
      <c r="N124" s="1"/>
    </row>
    <row r="125" spans="1:14" s="158" customFormat="1" ht="12.75" hidden="1" customHeight="1" x14ac:dyDescent="0.2">
      <c r="A125" s="12">
        <v>43110</v>
      </c>
      <c r="B125" s="12"/>
      <c r="C125" s="158" t="s">
        <v>80</v>
      </c>
      <c r="D125" s="11"/>
      <c r="E125" s="111">
        <v>21086.400000000001</v>
      </c>
      <c r="F125" s="11"/>
      <c r="G125" s="118">
        <v>21100</v>
      </c>
      <c r="H125" s="118"/>
      <c r="I125" s="118">
        <v>21100</v>
      </c>
      <c r="J125" s="104"/>
      <c r="K125" s="161"/>
      <c r="L125" s="1"/>
      <c r="M125" s="1"/>
      <c r="N125" s="1"/>
    </row>
    <row r="126" spans="1:14" s="158" customFormat="1" ht="12.75" hidden="1" customHeight="1" x14ac:dyDescent="0.2">
      <c r="A126" s="12">
        <v>43120</v>
      </c>
      <c r="B126" s="12"/>
      <c r="C126" s="158" t="s">
        <v>81</v>
      </c>
      <c r="D126" s="13"/>
      <c r="E126" s="111">
        <v>690</v>
      </c>
      <c r="F126" s="13"/>
      <c r="G126" s="15">
        <v>200</v>
      </c>
      <c r="H126" s="15"/>
      <c r="I126" s="15">
        <v>200</v>
      </c>
      <c r="J126" s="104"/>
      <c r="K126" s="161"/>
      <c r="L126" s="1"/>
      <c r="M126" s="1"/>
      <c r="N126" s="1"/>
    </row>
    <row r="127" spans="1:14" s="158" customFormat="1" ht="12.75" hidden="1" customHeight="1" x14ac:dyDescent="0.2">
      <c r="A127" s="12">
        <v>43130</v>
      </c>
      <c r="B127" s="12"/>
      <c r="C127" s="14" t="s">
        <v>82</v>
      </c>
      <c r="D127" s="17"/>
      <c r="E127" s="111">
        <v>2913.6</v>
      </c>
      <c r="F127" s="13"/>
      <c r="G127" s="15">
        <v>3000</v>
      </c>
      <c r="H127" s="15"/>
      <c r="I127" s="15">
        <v>3000</v>
      </c>
      <c r="J127" s="104"/>
      <c r="K127" s="161"/>
      <c r="L127" s="1"/>
      <c r="M127" s="1"/>
      <c r="N127" s="1"/>
    </row>
    <row r="128" spans="1:14" s="158" customFormat="1" ht="12.75" hidden="1" customHeight="1" x14ac:dyDescent="0.2">
      <c r="A128" s="24">
        <v>43140</v>
      </c>
      <c r="B128" s="24"/>
      <c r="C128" s="14" t="s">
        <v>83</v>
      </c>
      <c r="D128" s="34"/>
      <c r="E128" s="111">
        <v>172.35</v>
      </c>
      <c r="F128" s="34"/>
      <c r="G128" s="130">
        <v>200</v>
      </c>
      <c r="H128" s="132"/>
      <c r="I128" s="130">
        <v>200</v>
      </c>
      <c r="J128" s="104"/>
      <c r="K128" s="161" t="s">
        <v>157</v>
      </c>
      <c r="L128" s="1"/>
      <c r="M128" s="1"/>
      <c r="N128" s="1"/>
    </row>
    <row r="129" spans="1:14" s="158" customFormat="1" ht="12.75" hidden="1" customHeight="1" thickBot="1" x14ac:dyDescent="0.25">
      <c r="A129" s="20">
        <v>43</v>
      </c>
      <c r="B129" s="20"/>
      <c r="C129" s="18" t="s">
        <v>84</v>
      </c>
      <c r="D129" s="35"/>
      <c r="E129" s="75">
        <f>SUM(E125:E128)</f>
        <v>24862.35</v>
      </c>
      <c r="F129" s="35"/>
      <c r="G129" s="19">
        <f>SUM(G125:G128)</f>
        <v>24500</v>
      </c>
      <c r="H129" s="52"/>
      <c r="I129" s="52">
        <f>SUM(I125:I128)</f>
        <v>24500</v>
      </c>
      <c r="J129" s="104"/>
      <c r="K129" s="161"/>
      <c r="L129" s="1"/>
      <c r="M129" s="1"/>
      <c r="N129" s="1"/>
    </row>
    <row r="130" spans="1:14" s="158" customFormat="1" ht="12.75" hidden="1" customHeight="1" thickTop="1" x14ac:dyDescent="0.2">
      <c r="A130" s="9"/>
      <c r="B130" s="9"/>
      <c r="D130" s="28"/>
      <c r="E130" s="60"/>
      <c r="F130" s="61"/>
      <c r="G130" s="61"/>
      <c r="H130" s="126"/>
      <c r="I130" s="126"/>
      <c r="J130" s="120"/>
      <c r="K130" s="161"/>
      <c r="L130" s="1"/>
      <c r="M130" s="1"/>
      <c r="N130" s="1"/>
    </row>
    <row r="131" spans="1:14" s="158" customFormat="1" ht="12.75" hidden="1" customHeight="1" x14ac:dyDescent="0.2">
      <c r="A131" s="12"/>
      <c r="B131" s="12"/>
      <c r="C131" s="10" t="s">
        <v>85</v>
      </c>
      <c r="D131" s="76"/>
      <c r="E131" s="77"/>
      <c r="F131" s="78"/>
      <c r="G131" s="79"/>
      <c r="H131" s="133"/>
      <c r="I131" s="133"/>
      <c r="J131" s="120"/>
      <c r="K131" s="161"/>
      <c r="L131" s="1"/>
      <c r="M131" s="1"/>
      <c r="N131" s="1"/>
    </row>
    <row r="132" spans="1:14" s="158" customFormat="1" ht="12.75" hidden="1" customHeight="1" x14ac:dyDescent="0.2">
      <c r="A132" s="16">
        <v>44001</v>
      </c>
      <c r="B132" s="16"/>
      <c r="C132" s="14" t="s">
        <v>114</v>
      </c>
      <c r="D132" s="17"/>
      <c r="E132" s="15">
        <v>727.2</v>
      </c>
      <c r="F132" s="65"/>
      <c r="G132" s="80">
        <v>720</v>
      </c>
      <c r="H132" s="80"/>
      <c r="I132" s="80">
        <v>720</v>
      </c>
      <c r="J132" s="120"/>
      <c r="K132" s="161"/>
      <c r="L132" s="1"/>
      <c r="M132" s="1"/>
      <c r="N132" s="1"/>
    </row>
    <row r="133" spans="1:14" s="63" customFormat="1" ht="12.75" hidden="1" customHeight="1" x14ac:dyDescent="0.2">
      <c r="A133" s="16">
        <v>44002</v>
      </c>
      <c r="B133" s="16"/>
      <c r="C133" s="14" t="s">
        <v>139</v>
      </c>
      <c r="D133" s="17"/>
      <c r="E133" s="15">
        <v>3782.55</v>
      </c>
      <c r="F133" s="65"/>
      <c r="G133" s="80">
        <v>3700</v>
      </c>
      <c r="H133" s="80"/>
      <c r="I133" s="80">
        <v>3700</v>
      </c>
      <c r="J133" s="120"/>
      <c r="K133" s="161"/>
      <c r="L133" s="175"/>
      <c r="M133" s="175"/>
      <c r="N133" s="175"/>
    </row>
    <row r="134" spans="1:14" s="63" customFormat="1" ht="12.75" hidden="1" customHeight="1" x14ac:dyDescent="0.2">
      <c r="A134" s="16">
        <v>44010</v>
      </c>
      <c r="B134" s="16"/>
      <c r="C134" s="14" t="s">
        <v>86</v>
      </c>
      <c r="D134" s="13"/>
      <c r="E134" s="15">
        <v>1698</v>
      </c>
      <c r="F134" s="64"/>
      <c r="G134" s="80"/>
      <c r="H134" s="80"/>
      <c r="I134" s="80"/>
      <c r="J134" s="120"/>
      <c r="K134" s="161"/>
      <c r="L134" s="175"/>
      <c r="M134" s="175"/>
      <c r="N134" s="175"/>
    </row>
    <row r="135" spans="1:14" s="158" customFormat="1" ht="12.75" hidden="1" customHeight="1" x14ac:dyDescent="0.2">
      <c r="A135" s="16">
        <v>44011</v>
      </c>
      <c r="B135" s="16"/>
      <c r="C135" s="14" t="s">
        <v>87</v>
      </c>
      <c r="D135" s="13"/>
      <c r="E135" s="15">
        <v>894</v>
      </c>
      <c r="F135" s="64"/>
      <c r="G135" s="80">
        <v>1000</v>
      </c>
      <c r="H135" s="80"/>
      <c r="I135" s="80">
        <v>1000</v>
      </c>
      <c r="J135" s="104"/>
      <c r="K135" s="161"/>
      <c r="L135" s="1"/>
      <c r="M135" s="1"/>
      <c r="N135" s="1"/>
    </row>
    <row r="136" spans="1:14" s="158" customFormat="1" ht="12.75" hidden="1" customHeight="1" x14ac:dyDescent="0.2">
      <c r="A136" s="16">
        <v>44012</v>
      </c>
      <c r="B136" s="16"/>
      <c r="C136" s="14" t="s">
        <v>146</v>
      </c>
      <c r="D136" s="13"/>
      <c r="E136" s="15">
        <v>0</v>
      </c>
      <c r="F136" s="64"/>
      <c r="G136" s="80"/>
      <c r="H136" s="80"/>
      <c r="I136" s="80"/>
      <c r="J136" s="104"/>
      <c r="K136" s="161"/>
      <c r="L136" s="1"/>
      <c r="M136" s="1"/>
      <c r="N136" s="1"/>
    </row>
    <row r="137" spans="1:14" s="158" customFormat="1" ht="12.75" hidden="1" customHeight="1" x14ac:dyDescent="0.2">
      <c r="A137" s="16">
        <v>44013</v>
      </c>
      <c r="B137" s="16"/>
      <c r="C137" s="14" t="s">
        <v>116</v>
      </c>
      <c r="D137" s="13"/>
      <c r="E137" s="15">
        <v>1769</v>
      </c>
      <c r="F137" s="64"/>
      <c r="G137" s="80"/>
      <c r="H137" s="80"/>
      <c r="I137" s="80"/>
      <c r="J137" s="104"/>
      <c r="K137" s="161"/>
      <c r="L137" s="1"/>
      <c r="M137" s="1"/>
      <c r="N137" s="1"/>
    </row>
    <row r="138" spans="1:14" s="158" customFormat="1" ht="12.75" hidden="1" customHeight="1" x14ac:dyDescent="0.2">
      <c r="A138" s="16">
        <v>44014</v>
      </c>
      <c r="B138" s="16"/>
      <c r="C138" s="14" t="s">
        <v>117</v>
      </c>
      <c r="D138" s="13"/>
      <c r="E138" s="15">
        <v>1000</v>
      </c>
      <c r="F138" s="64"/>
      <c r="G138" s="80"/>
      <c r="H138" s="80"/>
      <c r="I138" s="80"/>
      <c r="J138" s="104"/>
      <c r="K138" s="161"/>
      <c r="L138" s="1"/>
      <c r="M138" s="1"/>
      <c r="N138" s="1"/>
    </row>
    <row r="139" spans="1:14" s="158" customFormat="1" ht="12.75" hidden="1" customHeight="1" x14ac:dyDescent="0.2">
      <c r="A139" s="16">
        <v>44021</v>
      </c>
      <c r="B139" s="16"/>
      <c r="C139" s="14" t="s">
        <v>118</v>
      </c>
      <c r="D139" s="13"/>
      <c r="E139" s="15">
        <v>1160</v>
      </c>
      <c r="F139" s="64"/>
      <c r="G139" s="80"/>
      <c r="H139" s="80"/>
      <c r="I139" s="80"/>
      <c r="J139" s="104"/>
      <c r="K139" s="161"/>
      <c r="L139" s="1"/>
      <c r="M139" s="1"/>
      <c r="N139" s="1"/>
    </row>
    <row r="140" spans="1:14" s="158" customFormat="1" ht="12.75" hidden="1" customHeight="1" x14ac:dyDescent="0.2">
      <c r="A140" s="16">
        <v>44022</v>
      </c>
      <c r="B140" s="16"/>
      <c r="C140" s="14" t="s">
        <v>119</v>
      </c>
      <c r="D140" s="13"/>
      <c r="E140" s="15"/>
      <c r="F140" s="64"/>
      <c r="G140" s="80"/>
      <c r="H140" s="80"/>
      <c r="I140" s="80"/>
      <c r="J140" s="104"/>
      <c r="K140" s="165"/>
      <c r="L140" s="1"/>
      <c r="M140" s="1"/>
      <c r="N140" s="1"/>
    </row>
    <row r="141" spans="1:14" s="158" customFormat="1" ht="12.75" hidden="1" customHeight="1" x14ac:dyDescent="0.2">
      <c r="A141" s="16">
        <v>44024</v>
      </c>
      <c r="B141" s="16"/>
      <c r="C141" s="14" t="s">
        <v>120</v>
      </c>
      <c r="D141" s="13"/>
      <c r="E141" s="15">
        <v>0</v>
      </c>
      <c r="F141" s="64"/>
      <c r="G141" s="80"/>
      <c r="H141" s="80"/>
      <c r="I141" s="80"/>
      <c r="J141" s="104"/>
      <c r="K141" s="165"/>
      <c r="L141" s="1"/>
      <c r="M141" s="1"/>
      <c r="N141" s="1"/>
    </row>
    <row r="142" spans="1:14" s="158" customFormat="1" ht="12.75" hidden="1" customHeight="1" x14ac:dyDescent="0.2">
      <c r="A142" s="16">
        <v>44025</v>
      </c>
      <c r="B142" s="16"/>
      <c r="C142" s="14" t="s">
        <v>147</v>
      </c>
      <c r="D142" s="13"/>
      <c r="E142" s="15"/>
      <c r="F142" s="64"/>
      <c r="G142" s="80"/>
      <c r="H142" s="80"/>
      <c r="I142" s="80"/>
      <c r="J142" s="104"/>
      <c r="K142" s="165"/>
      <c r="L142" s="1"/>
      <c r="M142" s="1"/>
      <c r="N142" s="1"/>
    </row>
    <row r="143" spans="1:14" s="158" customFormat="1" ht="12.75" hidden="1" customHeight="1" x14ac:dyDescent="0.2">
      <c r="A143" s="16">
        <v>44026</v>
      </c>
      <c r="B143" s="16"/>
      <c r="C143" s="14" t="s">
        <v>148</v>
      </c>
      <c r="D143" s="13"/>
      <c r="E143" s="15"/>
      <c r="F143" s="64"/>
      <c r="G143" s="80"/>
      <c r="H143" s="80"/>
      <c r="I143" s="80"/>
      <c r="J143" s="104"/>
      <c r="K143" s="165"/>
      <c r="L143" s="1"/>
      <c r="M143" s="1"/>
      <c r="N143" s="1"/>
    </row>
    <row r="144" spans="1:14" s="158" customFormat="1" ht="12.75" hidden="1" customHeight="1" x14ac:dyDescent="0.2">
      <c r="A144" s="16">
        <v>44110</v>
      </c>
      <c r="B144" s="16"/>
      <c r="C144" s="14" t="s">
        <v>88</v>
      </c>
      <c r="D144" s="13"/>
      <c r="E144" s="148"/>
      <c r="F144" s="64"/>
      <c r="G144" s="80"/>
      <c r="H144" s="80"/>
      <c r="I144" s="80"/>
      <c r="J144" s="104"/>
      <c r="K144" s="161"/>
      <c r="L144" s="1"/>
      <c r="M144" s="1"/>
      <c r="N144" s="1"/>
    </row>
    <row r="145" spans="1:14" s="158" customFormat="1" ht="12.75" hidden="1" customHeight="1" x14ac:dyDescent="0.2">
      <c r="A145" s="16">
        <v>44200</v>
      </c>
      <c r="B145" s="16"/>
      <c r="C145" s="14" t="s">
        <v>89</v>
      </c>
      <c r="D145" s="44"/>
      <c r="E145" s="15">
        <v>22</v>
      </c>
      <c r="F145" s="44"/>
      <c r="G145" s="15"/>
      <c r="H145" s="15"/>
      <c r="I145" s="15"/>
      <c r="J145" s="104"/>
      <c r="K145" s="161"/>
      <c r="L145" s="1"/>
      <c r="M145" s="1"/>
      <c r="N145" s="1"/>
    </row>
    <row r="146" spans="1:14" s="158" customFormat="1" ht="12.75" hidden="1" customHeight="1" x14ac:dyDescent="0.2">
      <c r="A146" s="16">
        <v>44600</v>
      </c>
      <c r="B146" s="16"/>
      <c r="C146" s="14" t="s">
        <v>90</v>
      </c>
      <c r="D146" s="13"/>
      <c r="E146" s="15">
        <v>12000</v>
      </c>
      <c r="F146" s="13"/>
      <c r="G146" s="15">
        <v>12000</v>
      </c>
      <c r="H146" s="15"/>
      <c r="I146" s="15">
        <v>7200</v>
      </c>
      <c r="J146" s="104"/>
      <c r="K146" s="161"/>
      <c r="L146" s="1"/>
      <c r="M146" s="1"/>
      <c r="N146" s="1"/>
    </row>
    <row r="147" spans="1:14" s="158" customFormat="1" ht="12.75" hidden="1" customHeight="1" x14ac:dyDescent="0.2">
      <c r="A147" s="16">
        <v>44800</v>
      </c>
      <c r="B147" s="16"/>
      <c r="C147" s="14" t="s">
        <v>91</v>
      </c>
      <c r="D147" s="13"/>
      <c r="E147" s="15">
        <v>6335</v>
      </c>
      <c r="F147" s="13"/>
      <c r="G147" s="15">
        <v>5000</v>
      </c>
      <c r="H147" s="15"/>
      <c r="I147" s="15">
        <v>5000</v>
      </c>
      <c r="J147" s="104"/>
      <c r="K147" s="161"/>
      <c r="L147" s="1"/>
      <c r="M147" s="1"/>
      <c r="N147" s="1"/>
    </row>
    <row r="148" spans="1:14" s="158" customFormat="1" ht="12.75" hidden="1" customHeight="1" x14ac:dyDescent="0.2">
      <c r="A148" s="16">
        <v>44810</v>
      </c>
      <c r="B148" s="16"/>
      <c r="C148" s="14" t="s">
        <v>92</v>
      </c>
      <c r="D148" s="44"/>
      <c r="E148" s="153"/>
      <c r="F148" s="44"/>
      <c r="G148" s="15"/>
      <c r="H148" s="15"/>
      <c r="I148" s="17"/>
      <c r="J148" s="104"/>
      <c r="K148" s="161"/>
      <c r="L148" s="1"/>
      <c r="M148" s="1"/>
      <c r="N148" s="1"/>
    </row>
    <row r="149" spans="1:14" s="158" customFormat="1" ht="12.75" hidden="1" customHeight="1" thickBot="1" x14ac:dyDescent="0.25">
      <c r="A149" s="20">
        <v>44</v>
      </c>
      <c r="B149" s="20"/>
      <c r="C149" s="18" t="s">
        <v>93</v>
      </c>
      <c r="D149" s="35"/>
      <c r="E149" s="154">
        <f>SUM(E132:E148)</f>
        <v>29387.75</v>
      </c>
      <c r="F149" s="35"/>
      <c r="G149" s="52">
        <f>SUM(G132:G148)</f>
        <v>22420</v>
      </c>
      <c r="H149" s="52"/>
      <c r="I149" s="52">
        <f>SUM(I132:I148)</f>
        <v>17620</v>
      </c>
      <c r="J149" s="104"/>
      <c r="K149" s="161"/>
      <c r="L149" s="1"/>
      <c r="M149" s="1"/>
      <c r="N149" s="1"/>
    </row>
    <row r="150" spans="1:14" s="158" customFormat="1" ht="12.75" hidden="1" customHeight="1" thickTop="1" x14ac:dyDescent="0.2">
      <c r="C150" s="136"/>
      <c r="D150" s="136"/>
      <c r="F150" s="81"/>
      <c r="G150" s="21"/>
      <c r="H150" s="124"/>
      <c r="I150" s="124"/>
      <c r="J150" s="120"/>
      <c r="K150" s="161"/>
      <c r="L150" s="1"/>
      <c r="M150" s="1"/>
      <c r="N150" s="1"/>
    </row>
    <row r="151" spans="1:14" s="158" customFormat="1" ht="12.75" hidden="1" customHeight="1" x14ac:dyDescent="0.2">
      <c r="C151" s="136"/>
      <c r="D151" s="136"/>
      <c r="E151" s="137"/>
      <c r="F151" s="81"/>
      <c r="G151" s="21"/>
      <c r="H151" s="124"/>
      <c r="I151" s="124"/>
      <c r="J151" s="120"/>
      <c r="K151" s="161"/>
      <c r="L151" s="1"/>
      <c r="M151" s="1"/>
      <c r="N151" s="1"/>
    </row>
    <row r="152" spans="1:14" s="158" customFormat="1" ht="12.75" hidden="1" customHeight="1" x14ac:dyDescent="0.2">
      <c r="C152" s="53"/>
      <c r="D152" s="189" t="s">
        <v>182</v>
      </c>
      <c r="E152" s="190"/>
      <c r="F152" s="81"/>
      <c r="G152" s="21"/>
      <c r="H152" s="124"/>
      <c r="I152" s="124"/>
      <c r="J152" s="120"/>
      <c r="K152" s="161"/>
      <c r="L152" s="1"/>
      <c r="M152" s="1"/>
      <c r="N152" s="1"/>
    </row>
    <row r="153" spans="1:14" s="158" customFormat="1" ht="12.75" hidden="1" customHeight="1" x14ac:dyDescent="0.2">
      <c r="C153" s="48" t="s">
        <v>94</v>
      </c>
      <c r="D153" s="55"/>
      <c r="E153" s="31"/>
      <c r="F153" s="81"/>
      <c r="G153" s="21"/>
      <c r="H153" s="49"/>
      <c r="I153" s="49"/>
      <c r="J153" s="120"/>
      <c r="K153" s="161" t="s">
        <v>123</v>
      </c>
      <c r="L153" s="1"/>
      <c r="M153" s="1"/>
      <c r="N153" s="1"/>
    </row>
    <row r="154" spans="1:14" s="158" customFormat="1" ht="12.75" hidden="1" customHeight="1" x14ac:dyDescent="0.2">
      <c r="A154" s="14">
        <v>47110</v>
      </c>
      <c r="B154" s="14"/>
      <c r="C154" s="14" t="s">
        <v>55</v>
      </c>
      <c r="D154" s="82"/>
      <c r="E154" s="15"/>
      <c r="F154" s="49"/>
      <c r="G154" s="49"/>
      <c r="H154" s="49"/>
      <c r="I154" s="49"/>
      <c r="J154" s="120"/>
      <c r="K154" s="161"/>
      <c r="L154" s="1"/>
      <c r="M154" s="1"/>
      <c r="N154" s="1"/>
    </row>
    <row r="155" spans="1:14" s="158" customFormat="1" ht="12.75" hidden="1" customHeight="1" x14ac:dyDescent="0.2">
      <c r="A155" s="14">
        <v>47200</v>
      </c>
      <c r="B155" s="14"/>
      <c r="C155" s="14" t="s">
        <v>56</v>
      </c>
      <c r="D155" s="82"/>
      <c r="E155" s="15">
        <v>3176.95</v>
      </c>
      <c r="F155" s="49"/>
      <c r="G155" s="49"/>
      <c r="H155" s="49"/>
      <c r="I155" s="49"/>
      <c r="J155" s="120"/>
      <c r="K155" s="161"/>
      <c r="L155" s="1"/>
      <c r="M155" s="1"/>
      <c r="N155" s="1"/>
    </row>
    <row r="156" spans="1:14" s="158" customFormat="1" ht="12.75" hidden="1" customHeight="1" x14ac:dyDescent="0.2">
      <c r="A156" s="14">
        <v>47320</v>
      </c>
      <c r="B156" s="14"/>
      <c r="C156" s="14" t="s">
        <v>57</v>
      </c>
      <c r="D156" s="82"/>
      <c r="E156" s="15">
        <v>15104</v>
      </c>
      <c r="F156" s="49"/>
      <c r="G156" s="49"/>
      <c r="H156" s="49"/>
      <c r="I156" s="49"/>
      <c r="J156" s="120"/>
      <c r="K156" s="161"/>
      <c r="L156" s="1"/>
      <c r="M156" s="1"/>
      <c r="N156" s="1"/>
    </row>
    <row r="157" spans="1:14" s="158" customFormat="1" ht="12.75" hidden="1" customHeight="1" x14ac:dyDescent="0.2">
      <c r="A157" s="14">
        <v>47321</v>
      </c>
      <c r="B157" s="14"/>
      <c r="C157" s="14" t="s">
        <v>134</v>
      </c>
      <c r="D157" s="82"/>
      <c r="E157" s="15">
        <v>415</v>
      </c>
      <c r="F157" s="49"/>
      <c r="G157" s="49"/>
      <c r="H157" s="49"/>
      <c r="I157" s="49"/>
      <c r="J157" s="120"/>
      <c r="K157" s="161"/>
      <c r="L157" s="1"/>
      <c r="M157" s="1"/>
      <c r="N157" s="1"/>
    </row>
    <row r="158" spans="1:14" s="158" customFormat="1" ht="12.75" hidden="1" customHeight="1" x14ac:dyDescent="0.2">
      <c r="A158" s="14"/>
      <c r="B158" s="14"/>
      <c r="C158" s="14" t="s">
        <v>133</v>
      </c>
      <c r="D158" s="82"/>
      <c r="E158" s="15">
        <v>218</v>
      </c>
      <c r="F158" s="49"/>
      <c r="G158" s="49"/>
      <c r="H158" s="49"/>
      <c r="I158" s="49"/>
      <c r="J158" s="120"/>
      <c r="K158" s="161"/>
      <c r="L158" s="1"/>
      <c r="M158" s="1"/>
      <c r="N158" s="1"/>
    </row>
    <row r="159" spans="1:14" s="158" customFormat="1" ht="12.75" hidden="1" customHeight="1" x14ac:dyDescent="0.2">
      <c r="A159" s="14">
        <v>47400</v>
      </c>
      <c r="B159" s="14"/>
      <c r="C159" s="14" t="s">
        <v>95</v>
      </c>
      <c r="D159" s="83"/>
      <c r="E159" s="130"/>
      <c r="F159" s="49"/>
      <c r="G159" s="49"/>
      <c r="H159" s="49"/>
      <c r="I159" s="49"/>
      <c r="J159" s="120"/>
      <c r="K159" s="161"/>
      <c r="L159" s="1"/>
      <c r="M159" s="1"/>
      <c r="N159" s="1"/>
    </row>
    <row r="160" spans="1:14" s="158" customFormat="1" ht="12.75" hidden="1" customHeight="1" thickBot="1" x14ac:dyDescent="0.25">
      <c r="A160" s="51">
        <v>47</v>
      </c>
      <c r="B160" s="14"/>
      <c r="C160" s="51" t="s">
        <v>94</v>
      </c>
      <c r="D160" s="84"/>
      <c r="E160" s="52">
        <f>SUM(E154:E159)</f>
        <v>18913.95</v>
      </c>
      <c r="F160" s="49"/>
      <c r="G160" s="49"/>
      <c r="H160" s="49"/>
      <c r="I160" s="49"/>
      <c r="J160" s="120"/>
      <c r="K160" s="161"/>
      <c r="L160" s="1"/>
      <c r="M160" s="1"/>
      <c r="N160" s="1"/>
    </row>
    <row r="161" spans="1:14" s="158" customFormat="1" ht="12.75" hidden="1" customHeight="1" thickTop="1" x14ac:dyDescent="0.2">
      <c r="A161" s="51"/>
      <c r="B161" s="14"/>
      <c r="C161" s="107"/>
      <c r="D161" s="189" t="s">
        <v>182</v>
      </c>
      <c r="E161" s="190"/>
      <c r="F161" s="187" t="s">
        <v>143</v>
      </c>
      <c r="G161" s="188"/>
      <c r="H161" s="189" t="s">
        <v>181</v>
      </c>
      <c r="I161" s="190"/>
      <c r="J161" s="120"/>
      <c r="K161" s="161"/>
      <c r="L161" s="1"/>
      <c r="M161" s="1"/>
      <c r="N161" s="1"/>
    </row>
    <row r="162" spans="1:14" s="158" customFormat="1" ht="12.75" hidden="1" customHeight="1" x14ac:dyDescent="0.2">
      <c r="C162" s="53"/>
      <c r="D162" s="85"/>
      <c r="E162" s="108"/>
      <c r="F162" s="85"/>
      <c r="G162" s="86"/>
      <c r="H162" s="135"/>
      <c r="I162" s="118"/>
      <c r="J162" s="120"/>
      <c r="K162" s="161"/>
      <c r="L162" s="1"/>
      <c r="M162" s="1"/>
      <c r="N162" s="1"/>
    </row>
    <row r="163" spans="1:14" s="158" customFormat="1" ht="12.75" hidden="1" customHeight="1" x14ac:dyDescent="0.2">
      <c r="C163" s="10" t="s">
        <v>96</v>
      </c>
      <c r="D163" s="30"/>
      <c r="E163" s="30"/>
      <c r="F163" s="30"/>
      <c r="G163" s="30"/>
      <c r="H163" s="82"/>
      <c r="I163" s="15"/>
      <c r="J163" s="120"/>
      <c r="K163" s="161"/>
      <c r="L163" s="1"/>
      <c r="M163" s="1"/>
      <c r="N163" s="1"/>
    </row>
    <row r="164" spans="1:14" s="158" customFormat="1" ht="12.75" hidden="1" customHeight="1" x14ac:dyDescent="0.2">
      <c r="A164" s="158">
        <v>49010</v>
      </c>
      <c r="C164" s="158" t="s">
        <v>97</v>
      </c>
      <c r="D164" s="30"/>
      <c r="E164" s="109"/>
      <c r="F164" s="30"/>
      <c r="G164" s="30"/>
      <c r="H164" s="82"/>
      <c r="I164" s="15"/>
      <c r="J164" s="104"/>
      <c r="K164" s="161"/>
      <c r="L164" s="1"/>
      <c r="M164" s="1"/>
      <c r="N164" s="1"/>
    </row>
    <row r="165" spans="1:14" s="158" customFormat="1" ht="12.75" hidden="1" customHeight="1" x14ac:dyDescent="0.2">
      <c r="A165" s="158">
        <v>49020</v>
      </c>
      <c r="B165" s="18"/>
      <c r="C165" s="158" t="s">
        <v>98</v>
      </c>
      <c r="D165" s="44"/>
      <c r="E165" s="109">
        <v>21274.5</v>
      </c>
      <c r="F165" s="87"/>
      <c r="G165" s="13"/>
      <c r="H165" s="15"/>
      <c r="I165" s="15"/>
      <c r="J165" s="104"/>
      <c r="K165" s="161"/>
      <c r="L165" s="1"/>
      <c r="M165" s="1"/>
      <c r="N165" s="1"/>
    </row>
    <row r="166" spans="1:14" s="158" customFormat="1" ht="12.75" hidden="1" customHeight="1" x14ac:dyDescent="0.2">
      <c r="A166" s="14">
        <v>49021</v>
      </c>
      <c r="B166" s="51"/>
      <c r="C166" s="14" t="s">
        <v>155</v>
      </c>
      <c r="D166" s="54"/>
      <c r="E166" s="155"/>
      <c r="F166" s="55"/>
      <c r="G166" s="15">
        <v>22754.91</v>
      </c>
      <c r="H166" s="15"/>
      <c r="I166" s="15"/>
      <c r="J166" s="104"/>
      <c r="K166" s="161" t="s">
        <v>166</v>
      </c>
      <c r="L166" s="1"/>
      <c r="M166" s="1"/>
      <c r="N166" s="1"/>
    </row>
    <row r="167" spans="1:14" s="158" customFormat="1" ht="12.75" hidden="1" customHeight="1" x14ac:dyDescent="0.2">
      <c r="A167" s="14">
        <v>49022</v>
      </c>
      <c r="B167" s="51"/>
      <c r="C167" s="14" t="s">
        <v>156</v>
      </c>
      <c r="D167" s="54"/>
      <c r="E167" s="155"/>
      <c r="F167" s="55"/>
      <c r="G167" s="15">
        <v>30000</v>
      </c>
      <c r="H167" s="15"/>
      <c r="I167" s="15"/>
      <c r="J167" s="104"/>
      <c r="K167" s="161" t="s">
        <v>172</v>
      </c>
      <c r="L167" s="1"/>
      <c r="M167" s="1"/>
      <c r="N167" s="1"/>
    </row>
    <row r="168" spans="1:14" s="158" customFormat="1" ht="12.75" hidden="1" customHeight="1" x14ac:dyDescent="0.2">
      <c r="A168" s="14">
        <v>49030</v>
      </c>
      <c r="B168" s="51"/>
      <c r="C168" s="14" t="s">
        <v>99</v>
      </c>
      <c r="D168" s="44"/>
      <c r="E168" s="109">
        <v>19501</v>
      </c>
      <c r="F168" s="87"/>
      <c r="G168" s="15"/>
      <c r="H168" s="15"/>
      <c r="I168" s="15"/>
      <c r="J168" s="104"/>
      <c r="K168" s="161"/>
      <c r="L168" s="1"/>
      <c r="M168" s="1"/>
      <c r="N168" s="1"/>
    </row>
    <row r="169" spans="1:14" s="158" customFormat="1" ht="12.75" hidden="1" customHeight="1" x14ac:dyDescent="0.2">
      <c r="A169" s="14">
        <v>49050</v>
      </c>
      <c r="B169" s="51"/>
      <c r="C169" s="14" t="s">
        <v>170</v>
      </c>
      <c r="D169" s="54"/>
      <c r="E169" s="155"/>
      <c r="F169" s="55"/>
      <c r="G169" s="15">
        <f>7500+7500</f>
        <v>15000</v>
      </c>
      <c r="H169" s="15"/>
      <c r="I169" s="15">
        <v>7000</v>
      </c>
      <c r="J169" s="104"/>
      <c r="K169" s="179" t="s">
        <v>193</v>
      </c>
      <c r="L169" s="1"/>
      <c r="M169" s="1"/>
      <c r="N169" s="1"/>
    </row>
    <row r="170" spans="1:14" s="158" customFormat="1" ht="12.75" hidden="1" customHeight="1" x14ac:dyDescent="0.2">
      <c r="A170" s="158">
        <v>49060</v>
      </c>
      <c r="C170" s="158" t="s">
        <v>100</v>
      </c>
      <c r="D170" s="44"/>
      <c r="E170" s="109"/>
      <c r="F170" s="44"/>
      <c r="G170" s="13"/>
      <c r="H170" s="13"/>
      <c r="I170" s="13"/>
      <c r="J170" s="8"/>
      <c r="K170" s="161"/>
      <c r="L170" s="1"/>
      <c r="M170" s="1"/>
      <c r="N170" s="1"/>
    </row>
    <row r="171" spans="1:14" s="158" customFormat="1" ht="12.75" hidden="1" customHeight="1" thickBot="1" x14ac:dyDescent="0.25">
      <c r="A171" s="51">
        <v>49</v>
      </c>
      <c r="B171" s="18"/>
      <c r="C171" s="18" t="s">
        <v>101</v>
      </c>
      <c r="D171" s="19"/>
      <c r="E171" s="19">
        <f>SUM(E164:E170)</f>
        <v>40775.5</v>
      </c>
      <c r="F171" s="19"/>
      <c r="G171" s="52"/>
      <c r="H171" s="19"/>
      <c r="I171" s="19">
        <f>SUM(I164:I170)</f>
        <v>7000</v>
      </c>
      <c r="J171" s="8"/>
      <c r="K171" s="161"/>
      <c r="L171" s="1"/>
      <c r="M171" s="1"/>
      <c r="N171" s="1"/>
    </row>
    <row r="172" spans="1:14" s="158" customFormat="1" ht="12.75" hidden="1" customHeight="1" thickTop="1" x14ac:dyDescent="0.2">
      <c r="A172" s="51"/>
      <c r="B172" s="18"/>
      <c r="C172" s="18"/>
      <c r="D172" s="21"/>
      <c r="E172" s="21"/>
      <c r="F172" s="21"/>
      <c r="G172" s="49"/>
      <c r="H172" s="21"/>
      <c r="I172" s="21"/>
      <c r="J172" s="8"/>
      <c r="K172" s="161"/>
      <c r="L172" s="1"/>
      <c r="M172" s="1"/>
      <c r="N172" s="1"/>
    </row>
    <row r="173" spans="1:14" s="158" customFormat="1" ht="12.75" hidden="1" customHeight="1" x14ac:dyDescent="0.2">
      <c r="A173" s="51"/>
      <c r="B173" s="18"/>
      <c r="C173" s="18"/>
      <c r="D173" s="21"/>
      <c r="E173" s="21"/>
      <c r="F173" s="21"/>
      <c r="G173" s="49"/>
      <c r="H173" s="21"/>
      <c r="I173" s="21"/>
      <c r="J173" s="8"/>
      <c r="K173" s="161"/>
      <c r="L173" s="1"/>
      <c r="M173" s="1"/>
      <c r="N173" s="1"/>
    </row>
    <row r="174" spans="1:14" s="158" customFormat="1" ht="12.75" hidden="1" customHeight="1" x14ac:dyDescent="0.2">
      <c r="A174" s="51"/>
      <c r="B174" s="18"/>
      <c r="C174" s="18"/>
      <c r="D174" s="21"/>
      <c r="E174" s="21"/>
      <c r="F174" s="21"/>
      <c r="G174" s="49"/>
      <c r="H174" s="21"/>
      <c r="I174" s="21"/>
      <c r="J174" s="8"/>
      <c r="K174" s="161"/>
      <c r="L174" s="1"/>
      <c r="M174" s="1"/>
      <c r="N174" s="1"/>
    </row>
    <row r="175" spans="1:14" s="158" customFormat="1" ht="12.75" hidden="1" customHeight="1" x14ac:dyDescent="0.2">
      <c r="A175" s="51"/>
      <c r="B175" s="18"/>
      <c r="C175" s="18"/>
      <c r="D175" s="21"/>
      <c r="E175" s="21"/>
      <c r="F175" s="21"/>
      <c r="G175" s="49"/>
      <c r="H175" s="21"/>
      <c r="I175" s="21"/>
      <c r="J175" s="8"/>
      <c r="K175" s="161"/>
      <c r="L175" s="1"/>
      <c r="M175" s="1"/>
      <c r="N175" s="1"/>
    </row>
    <row r="176" spans="1:14" s="158" customFormat="1" ht="12.75" hidden="1" customHeight="1" x14ac:dyDescent="0.2">
      <c r="A176" s="51"/>
      <c r="B176" s="18"/>
      <c r="C176" s="18"/>
      <c r="D176" s="21"/>
      <c r="E176" s="21"/>
      <c r="F176" s="21"/>
      <c r="G176" s="49"/>
      <c r="H176" s="21"/>
      <c r="I176" s="21"/>
      <c r="J176" s="8"/>
      <c r="K176" s="161"/>
      <c r="L176" s="1"/>
      <c r="M176" s="1"/>
      <c r="N176" s="1"/>
    </row>
    <row r="177" spans="1:14" s="158" customFormat="1" ht="12.75" hidden="1" customHeight="1" x14ac:dyDescent="0.2">
      <c r="A177" s="51"/>
      <c r="B177" s="18"/>
      <c r="C177" s="18"/>
      <c r="D177" s="21"/>
      <c r="E177" s="21"/>
      <c r="F177" s="21"/>
      <c r="G177" s="49"/>
      <c r="H177" s="21"/>
      <c r="I177" s="21"/>
      <c r="J177" s="8"/>
      <c r="K177" s="161"/>
      <c r="L177" s="1"/>
      <c r="M177" s="1"/>
      <c r="N177" s="1"/>
    </row>
    <row r="178" spans="1:14" s="158" customFormat="1" ht="12.75" hidden="1" customHeight="1" x14ac:dyDescent="0.2">
      <c r="A178" s="51"/>
      <c r="B178" s="18"/>
      <c r="C178" s="18"/>
      <c r="D178" s="21"/>
      <c r="E178" s="21"/>
      <c r="F178" s="21"/>
      <c r="G178" s="49"/>
      <c r="H178" s="21"/>
      <c r="I178" s="21"/>
      <c r="J178" s="8"/>
      <c r="K178" s="161"/>
      <c r="L178" s="1"/>
      <c r="M178" s="1"/>
      <c r="N178" s="1"/>
    </row>
    <row r="179" spans="1:14" s="158" customFormat="1" ht="12.75" hidden="1" customHeight="1" x14ac:dyDescent="0.2">
      <c r="A179" s="51"/>
      <c r="B179" s="18"/>
      <c r="C179" s="18"/>
      <c r="D179" s="21"/>
      <c r="E179" s="21"/>
      <c r="F179" s="21"/>
      <c r="G179" s="49"/>
      <c r="H179" s="21"/>
      <c r="I179" s="21"/>
      <c r="J179" s="8"/>
      <c r="K179" s="161"/>
      <c r="L179" s="1"/>
      <c r="M179" s="1"/>
      <c r="N179" s="1"/>
    </row>
    <row r="180" spans="1:14" s="158" customFormat="1" ht="12.75" hidden="1" customHeight="1" x14ac:dyDescent="0.2">
      <c r="A180" s="51"/>
      <c r="B180" s="18"/>
      <c r="C180" s="18"/>
      <c r="D180" s="21"/>
      <c r="E180" s="21"/>
      <c r="F180" s="21"/>
      <c r="G180" s="49"/>
      <c r="H180" s="21"/>
      <c r="I180" s="21"/>
      <c r="J180" s="8"/>
      <c r="K180" s="161"/>
      <c r="L180" s="1"/>
      <c r="M180" s="1"/>
      <c r="N180" s="1"/>
    </row>
    <row r="181" spans="1:14" s="158" customFormat="1" ht="12.75" hidden="1" customHeight="1" x14ac:dyDescent="0.2">
      <c r="A181" s="51"/>
      <c r="B181" s="18"/>
      <c r="C181" s="18"/>
      <c r="D181" s="21"/>
      <c r="E181" s="21"/>
      <c r="F181" s="21"/>
      <c r="G181" s="49"/>
      <c r="H181" s="21"/>
      <c r="I181" s="21"/>
      <c r="J181" s="8"/>
      <c r="K181" s="161"/>
      <c r="L181" s="1"/>
      <c r="M181" s="1"/>
      <c r="N181" s="1"/>
    </row>
    <row r="182" spans="1:14" s="158" customFormat="1" ht="12.75" hidden="1" customHeight="1" x14ac:dyDescent="0.2">
      <c r="A182" s="51"/>
      <c r="B182" s="18"/>
      <c r="C182" s="18"/>
      <c r="D182" s="21"/>
      <c r="E182" s="21"/>
      <c r="F182" s="21"/>
      <c r="G182" s="49"/>
      <c r="H182" s="21"/>
      <c r="I182" s="21"/>
      <c r="J182" s="8"/>
      <c r="K182" s="161"/>
      <c r="L182" s="1"/>
      <c r="M182" s="1"/>
      <c r="N182" s="1"/>
    </row>
    <row r="183" spans="1:14" s="158" customFormat="1" ht="12.75" hidden="1" customHeight="1" x14ac:dyDescent="0.2">
      <c r="A183" s="51"/>
      <c r="B183" s="18"/>
      <c r="C183" s="18"/>
      <c r="D183" s="21"/>
      <c r="E183" s="21"/>
      <c r="F183" s="21"/>
      <c r="G183" s="49"/>
      <c r="H183" s="21"/>
      <c r="I183" s="21"/>
      <c r="J183" s="8"/>
      <c r="K183" s="161"/>
      <c r="L183" s="1"/>
      <c r="M183" s="1"/>
      <c r="N183" s="1"/>
    </row>
    <row r="184" spans="1:14" s="158" customFormat="1" ht="12.75" customHeight="1" x14ac:dyDescent="0.2">
      <c r="A184" s="51"/>
      <c r="B184" s="18"/>
      <c r="C184" s="18"/>
      <c r="D184" s="21"/>
      <c r="E184" s="21"/>
      <c r="F184" s="21"/>
      <c r="G184" s="49"/>
      <c r="H184" s="21"/>
      <c r="I184" s="21"/>
      <c r="J184" s="8"/>
      <c r="K184" s="161"/>
      <c r="L184" s="1"/>
      <c r="M184" s="1"/>
      <c r="N184" s="1"/>
    </row>
    <row r="185" spans="1:14" s="158" customFormat="1" ht="12.75" customHeight="1" x14ac:dyDescent="0.2">
      <c r="B185" s="18"/>
      <c r="C185" s="18"/>
      <c r="D185" s="21"/>
      <c r="E185" s="21"/>
      <c r="F185" s="21"/>
      <c r="G185" s="49"/>
      <c r="H185" s="21"/>
      <c r="I185" s="21"/>
      <c r="J185" s="8"/>
      <c r="K185" s="161"/>
      <c r="L185" s="1"/>
      <c r="M185" s="1"/>
      <c r="N185" s="1"/>
    </row>
    <row r="186" spans="1:14" s="158" customFormat="1" ht="12.75" customHeight="1" x14ac:dyDescent="0.25">
      <c r="A186" s="160" t="s">
        <v>173</v>
      </c>
      <c r="B186" s="18"/>
      <c r="C186" s="18"/>
      <c r="D186" s="21"/>
      <c r="E186" s="21"/>
      <c r="F186" s="21"/>
      <c r="G186" s="49"/>
      <c r="H186" s="21"/>
      <c r="I186" s="21"/>
      <c r="J186" s="8"/>
      <c r="K186" s="161"/>
      <c r="L186" s="1"/>
      <c r="M186" s="1"/>
      <c r="N186" s="1"/>
    </row>
    <row r="187" spans="1:14" s="158" customFormat="1" ht="12.75" customHeight="1" x14ac:dyDescent="0.25">
      <c r="A187" s="160" t="s">
        <v>174</v>
      </c>
      <c r="B187" s="18"/>
      <c r="C187" s="18"/>
      <c r="D187" s="21"/>
      <c r="E187" s="21"/>
      <c r="F187" s="21"/>
      <c r="G187" s="49"/>
      <c r="H187" s="21"/>
      <c r="I187" s="21"/>
      <c r="J187" s="8"/>
      <c r="K187" s="161"/>
      <c r="L187" s="1"/>
      <c r="M187" s="1"/>
      <c r="N187" s="1"/>
    </row>
    <row r="188" spans="1:14" s="158" customFormat="1" ht="12.75" customHeight="1" x14ac:dyDescent="0.25">
      <c r="A188" s="160" t="s">
        <v>175</v>
      </c>
      <c r="B188" s="18"/>
      <c r="C188" s="18"/>
      <c r="D188" s="21"/>
      <c r="E188" s="21"/>
      <c r="F188" s="21"/>
      <c r="G188" s="49"/>
      <c r="H188" s="21"/>
      <c r="I188" s="21"/>
      <c r="J188" s="8"/>
      <c r="K188" s="161"/>
      <c r="L188" s="1"/>
      <c r="M188" s="1"/>
      <c r="N188" s="1"/>
    </row>
    <row r="189" spans="1:14" s="158" customFormat="1" ht="12.75" customHeight="1" x14ac:dyDescent="0.25">
      <c r="A189" s="160" t="s">
        <v>176</v>
      </c>
      <c r="B189" s="18"/>
      <c r="C189" s="18"/>
      <c r="D189" s="21"/>
      <c r="E189" s="21"/>
      <c r="F189" s="21"/>
      <c r="G189" s="49"/>
      <c r="H189" s="21"/>
      <c r="I189" s="21"/>
      <c r="J189" s="8"/>
      <c r="K189" s="161"/>
      <c r="L189" s="1"/>
      <c r="M189" s="1"/>
      <c r="N189" s="1"/>
    </row>
    <row r="190" spans="1:14" s="158" customFormat="1" ht="18.75" customHeight="1" x14ac:dyDescent="0.3">
      <c r="A190" s="160" t="s">
        <v>177</v>
      </c>
      <c r="B190" s="18"/>
      <c r="C190" s="18"/>
      <c r="D190" s="180" t="s">
        <v>102</v>
      </c>
      <c r="E190" s="21"/>
      <c r="F190" s="21"/>
      <c r="G190" s="49"/>
      <c r="H190" s="21"/>
      <c r="I190" s="21"/>
      <c r="J190" s="8"/>
      <c r="K190" s="161"/>
      <c r="L190" s="1"/>
      <c r="M190" s="1"/>
      <c r="N190" s="1"/>
    </row>
    <row r="191" spans="1:14" s="158" customFormat="1" ht="12.75" customHeight="1" x14ac:dyDescent="0.2">
      <c r="A191" s="51"/>
      <c r="B191" s="18"/>
      <c r="C191" s="18"/>
      <c r="D191" s="21"/>
      <c r="E191" s="21"/>
      <c r="F191" s="21"/>
      <c r="G191" s="49"/>
      <c r="H191" s="21"/>
      <c r="I191" s="21"/>
      <c r="J191" s="8"/>
      <c r="K191" s="161"/>
      <c r="L191" s="1"/>
      <c r="M191" s="1"/>
      <c r="N191" s="1"/>
    </row>
    <row r="192" spans="1:14" s="158" customFormat="1" ht="12.75" customHeight="1" x14ac:dyDescent="0.2">
      <c r="A192" s="51"/>
      <c r="B192" s="18"/>
      <c r="D192" s="21"/>
      <c r="E192" s="21"/>
      <c r="F192" s="21"/>
      <c r="G192" s="49"/>
      <c r="H192" s="21"/>
      <c r="I192" s="21"/>
      <c r="J192" s="8"/>
      <c r="K192" s="161"/>
      <c r="L192" s="1"/>
      <c r="M192" s="1"/>
      <c r="N192" s="1"/>
    </row>
    <row r="193" spans="1:14" s="158" customFormat="1" ht="12.75" customHeight="1" x14ac:dyDescent="0.2">
      <c r="A193" s="51"/>
      <c r="B193" s="18"/>
      <c r="C193" s="18"/>
      <c r="D193" s="21"/>
      <c r="E193" s="21"/>
      <c r="F193" s="21"/>
      <c r="G193" s="49"/>
      <c r="H193" s="21"/>
      <c r="I193" s="21"/>
      <c r="J193" s="8"/>
      <c r="K193" s="161"/>
      <c r="L193" s="1"/>
      <c r="M193" s="1"/>
      <c r="N193" s="1"/>
    </row>
    <row r="194" spans="1:14" s="158" customFormat="1" ht="12.75" customHeight="1" x14ac:dyDescent="0.2">
      <c r="A194" s="51"/>
      <c r="B194" s="18"/>
      <c r="C194" s="18"/>
      <c r="D194" s="21"/>
      <c r="E194" s="21"/>
      <c r="F194" s="21"/>
      <c r="G194" s="49"/>
      <c r="H194" s="21"/>
      <c r="I194" s="21"/>
      <c r="J194" s="8"/>
      <c r="K194" s="161"/>
      <c r="L194" s="1"/>
      <c r="M194" s="1"/>
      <c r="N194" s="1"/>
    </row>
    <row r="195" spans="1:14" s="158" customFormat="1" ht="12.75" customHeight="1" x14ac:dyDescent="0.2">
      <c r="A195" s="51"/>
      <c r="B195" s="18"/>
      <c r="C195" s="18"/>
      <c r="D195" s="21"/>
      <c r="E195" s="21"/>
      <c r="F195" s="21"/>
      <c r="G195" s="49"/>
      <c r="H195" s="21"/>
      <c r="I195" s="21"/>
      <c r="J195" s="8"/>
      <c r="K195" s="161"/>
      <c r="L195" s="1"/>
      <c r="M195" s="1"/>
      <c r="N195" s="1"/>
    </row>
    <row r="196" spans="1:14" s="158" customFormat="1" ht="12.75" customHeight="1" x14ac:dyDescent="0.25">
      <c r="A196" s="159"/>
      <c r="B196" s="159"/>
      <c r="C196" s="157"/>
      <c r="D196" s="159"/>
      <c r="E196" s="159"/>
      <c r="F196" s="90"/>
      <c r="G196" s="88"/>
      <c r="H196" s="157"/>
      <c r="I196" s="157"/>
      <c r="J196" s="3"/>
      <c r="K196" s="161"/>
      <c r="L196" s="1"/>
      <c r="M196" s="1"/>
      <c r="N196" s="1"/>
    </row>
    <row r="197" spans="1:14" ht="12.75" customHeight="1" thickBot="1" x14ac:dyDescent="0.3">
      <c r="A197" s="158"/>
      <c r="B197" s="158"/>
      <c r="C197" s="158"/>
      <c r="D197" s="158"/>
      <c r="E197" s="158"/>
      <c r="F197" s="158"/>
      <c r="G197" s="158"/>
      <c r="H197" s="158"/>
      <c r="I197" s="158"/>
    </row>
    <row r="198" spans="1:14" s="158" customFormat="1" ht="12.75" customHeight="1" x14ac:dyDescent="0.25">
      <c r="A198" s="157"/>
      <c r="B198" s="157"/>
      <c r="C198" s="157"/>
      <c r="D198" s="181" t="s">
        <v>182</v>
      </c>
      <c r="E198" s="182"/>
      <c r="F198" s="183" t="s">
        <v>143</v>
      </c>
      <c r="G198" s="184"/>
      <c r="H198" s="181" t="s">
        <v>181</v>
      </c>
      <c r="I198" s="182"/>
      <c r="J198" s="5"/>
      <c r="K198" s="161"/>
      <c r="L198" s="1"/>
      <c r="M198" s="1"/>
      <c r="N198" s="1"/>
    </row>
    <row r="199" spans="1:14" ht="12.75" customHeight="1" x14ac:dyDescent="0.25">
      <c r="A199" s="157">
        <v>30</v>
      </c>
      <c r="C199" s="156" t="s">
        <v>2</v>
      </c>
      <c r="D199" s="91">
        <f>D24</f>
        <v>293469.7</v>
      </c>
      <c r="E199" s="92">
        <f>E24</f>
        <v>0</v>
      </c>
      <c r="F199" s="91">
        <f>F24</f>
        <v>300234.5</v>
      </c>
      <c r="G199" s="92"/>
      <c r="H199" s="146">
        <f>H24</f>
        <v>299300.65000000002</v>
      </c>
      <c r="I199" s="142"/>
      <c r="J199" s="8"/>
    </row>
    <row r="200" spans="1:14" ht="12.75" customHeight="1" x14ac:dyDescent="0.25">
      <c r="A200" s="157">
        <v>31</v>
      </c>
      <c r="C200" s="156" t="s">
        <v>103</v>
      </c>
      <c r="D200" s="93">
        <f>D56</f>
        <v>77341.690000000017</v>
      </c>
      <c r="E200" s="94"/>
      <c r="F200" s="93">
        <f>F56</f>
        <v>67400</v>
      </c>
      <c r="G200" s="94"/>
      <c r="H200" s="147">
        <f>H56</f>
        <v>69563</v>
      </c>
      <c r="I200" s="96"/>
      <c r="J200" s="8"/>
    </row>
    <row r="201" spans="1:14" ht="12.75" customHeight="1" x14ac:dyDescent="0.25">
      <c r="A201" s="157">
        <v>32</v>
      </c>
      <c r="C201" s="156" t="s">
        <v>39</v>
      </c>
      <c r="D201" s="93">
        <f>D61</f>
        <v>0</v>
      </c>
      <c r="E201" s="94"/>
      <c r="F201" s="93">
        <f>F61</f>
        <v>0</v>
      </c>
      <c r="G201" s="94"/>
      <c r="H201" s="147">
        <f>H61</f>
        <v>0</v>
      </c>
      <c r="I201" s="145"/>
      <c r="J201" s="8"/>
    </row>
    <row r="202" spans="1:14" ht="12.75" customHeight="1" x14ac:dyDescent="0.25">
      <c r="A202" s="157">
        <v>33</v>
      </c>
      <c r="C202" s="156" t="s">
        <v>41</v>
      </c>
      <c r="D202" s="93">
        <f>D79</f>
        <v>54198.400000000009</v>
      </c>
      <c r="E202" s="94"/>
      <c r="F202" s="93">
        <f>F79</f>
        <v>118500</v>
      </c>
      <c r="G202" s="94"/>
      <c r="H202" s="147">
        <f>H79</f>
        <v>49100</v>
      </c>
      <c r="I202" s="145"/>
      <c r="J202" s="8"/>
    </row>
    <row r="203" spans="1:14" ht="12.75" customHeight="1" x14ac:dyDescent="0.25">
      <c r="A203" s="157">
        <v>36</v>
      </c>
      <c r="C203" s="156" t="s">
        <v>49</v>
      </c>
      <c r="D203" s="93">
        <f>D87</f>
        <v>37152.1</v>
      </c>
      <c r="E203" s="94"/>
      <c r="F203" s="93">
        <f>F87</f>
        <v>38100</v>
      </c>
      <c r="G203" s="94"/>
      <c r="H203" s="147">
        <f>H87</f>
        <v>38994</v>
      </c>
      <c r="I203" s="145"/>
      <c r="J203" s="8"/>
    </row>
    <row r="204" spans="1:14" s="105" customFormat="1" ht="12.75" customHeight="1" x14ac:dyDescent="0.25">
      <c r="A204" s="157">
        <v>37</v>
      </c>
      <c r="B204" s="157"/>
      <c r="C204" s="156" t="s">
        <v>54</v>
      </c>
      <c r="D204" s="93">
        <f>D96</f>
        <v>18913.95</v>
      </c>
      <c r="E204" s="94"/>
      <c r="F204" s="93"/>
      <c r="G204" s="94"/>
      <c r="H204" s="147"/>
      <c r="I204" s="145"/>
      <c r="J204" s="8"/>
      <c r="K204" s="161"/>
      <c r="L204" s="1"/>
      <c r="M204" s="177"/>
      <c r="N204" s="177"/>
    </row>
    <row r="205" spans="1:14" s="105" customFormat="1" ht="12.75" customHeight="1" x14ac:dyDescent="0.25">
      <c r="A205" s="157">
        <v>38</v>
      </c>
      <c r="B205" s="157"/>
      <c r="C205" s="156" t="s">
        <v>104</v>
      </c>
      <c r="D205" s="93">
        <f>D101</f>
        <v>3999</v>
      </c>
      <c r="E205" s="94"/>
      <c r="F205" s="93">
        <f>F101</f>
        <v>0</v>
      </c>
      <c r="G205" s="94"/>
      <c r="H205" s="147">
        <f>H101</f>
        <v>0</v>
      </c>
      <c r="I205" s="145"/>
      <c r="J205" s="8"/>
      <c r="K205" s="161"/>
      <c r="L205" s="1"/>
      <c r="M205" s="177"/>
      <c r="N205" s="177"/>
    </row>
    <row r="206" spans="1:14" s="105" customFormat="1" ht="12.75" customHeight="1" x14ac:dyDescent="0.25">
      <c r="A206" s="157">
        <v>39</v>
      </c>
      <c r="B206" s="157"/>
      <c r="C206" s="156" t="s">
        <v>105</v>
      </c>
      <c r="D206" s="93">
        <f>D109</f>
        <v>33970</v>
      </c>
      <c r="E206" s="94"/>
      <c r="F206" s="93">
        <f>F109</f>
        <v>23650</v>
      </c>
      <c r="G206" s="94"/>
      <c r="H206" s="147">
        <f>H109</f>
        <v>12000</v>
      </c>
      <c r="I206" s="145"/>
      <c r="J206" s="8"/>
      <c r="K206" s="161"/>
      <c r="L206" s="1"/>
      <c r="M206" s="177"/>
      <c r="N206" s="177"/>
    </row>
    <row r="207" spans="1:14" s="105" customFormat="1" ht="12.75" customHeight="1" x14ac:dyDescent="0.25">
      <c r="A207" s="157"/>
      <c r="B207" s="157"/>
      <c r="C207" s="156" t="s">
        <v>70</v>
      </c>
      <c r="D207" s="93">
        <f>D110</f>
        <v>19501</v>
      </c>
      <c r="E207" s="94"/>
      <c r="F207" s="93">
        <f>F110</f>
        <v>0</v>
      </c>
      <c r="G207" s="94"/>
      <c r="H207" s="147">
        <f>H110</f>
        <v>0</v>
      </c>
      <c r="I207" s="145"/>
      <c r="J207" s="8"/>
      <c r="K207" s="161"/>
      <c r="L207" s="1"/>
      <c r="M207" s="177"/>
      <c r="N207" s="177"/>
    </row>
    <row r="208" spans="1:14" s="105" customFormat="1" ht="12.75" customHeight="1" x14ac:dyDescent="0.25">
      <c r="A208" s="157">
        <v>40</v>
      </c>
      <c r="B208" s="157"/>
      <c r="C208" s="156" t="s">
        <v>106</v>
      </c>
      <c r="D208" s="93">
        <f>D117</f>
        <v>7348.45</v>
      </c>
      <c r="E208" s="94">
        <f>E117</f>
        <v>358699.3</v>
      </c>
      <c r="F208" s="93">
        <v>6500</v>
      </c>
      <c r="G208" s="94">
        <f>G117</f>
        <v>335000</v>
      </c>
      <c r="H208" s="147">
        <f>H117</f>
        <v>6500</v>
      </c>
      <c r="I208" s="145">
        <f>I117</f>
        <v>335000</v>
      </c>
      <c r="J208" s="8"/>
      <c r="K208" s="161"/>
      <c r="L208" s="1"/>
      <c r="M208" s="177"/>
      <c r="N208" s="177"/>
    </row>
    <row r="209" spans="1:14" s="105" customFormat="1" ht="12.75" customHeight="1" x14ac:dyDescent="0.25">
      <c r="A209" s="157">
        <v>41</v>
      </c>
      <c r="B209" s="157"/>
      <c r="C209" s="156" t="s">
        <v>107</v>
      </c>
      <c r="D209" s="93"/>
      <c r="E209" s="94">
        <f>E119</f>
        <v>81679.199999999997</v>
      </c>
      <c r="F209" s="93"/>
      <c r="G209" s="94">
        <f>G119</f>
        <v>83600</v>
      </c>
      <c r="H209" s="143"/>
      <c r="I209" s="145">
        <f>I119</f>
        <v>84990</v>
      </c>
      <c r="J209" s="8"/>
      <c r="K209" s="161"/>
      <c r="L209" s="1"/>
      <c r="M209" s="177"/>
      <c r="N209" s="177"/>
    </row>
    <row r="210" spans="1:14" s="105" customFormat="1" ht="12.75" customHeight="1" x14ac:dyDescent="0.25">
      <c r="A210" s="157">
        <v>42</v>
      </c>
      <c r="B210" s="157"/>
      <c r="C210" s="156" t="s">
        <v>76</v>
      </c>
      <c r="D210" s="93"/>
      <c r="E210" s="94">
        <f>E123</f>
        <v>71.790000000000006</v>
      </c>
      <c r="F210" s="93"/>
      <c r="G210" s="94">
        <f>G123</f>
        <v>100</v>
      </c>
      <c r="H210" s="143"/>
      <c r="I210" s="145">
        <f>I123</f>
        <v>100</v>
      </c>
      <c r="J210" s="8"/>
      <c r="K210" s="161"/>
      <c r="L210" s="1"/>
      <c r="M210" s="177"/>
      <c r="N210" s="177"/>
    </row>
    <row r="211" spans="1:14" s="105" customFormat="1" ht="12.75" customHeight="1" x14ac:dyDescent="0.25">
      <c r="A211" s="157">
        <v>43</v>
      </c>
      <c r="B211" s="157"/>
      <c r="C211" s="156" t="s">
        <v>79</v>
      </c>
      <c r="D211" s="93"/>
      <c r="E211" s="94">
        <f>E129</f>
        <v>24862.35</v>
      </c>
      <c r="F211" s="93"/>
      <c r="G211" s="94">
        <f>G129</f>
        <v>24500</v>
      </c>
      <c r="H211" s="143"/>
      <c r="I211" s="145">
        <f>I129</f>
        <v>24500</v>
      </c>
      <c r="J211" s="8"/>
      <c r="K211" s="161"/>
      <c r="L211" s="1"/>
      <c r="M211" s="177"/>
      <c r="N211" s="177"/>
    </row>
    <row r="212" spans="1:14" s="105" customFormat="1" ht="12.75" customHeight="1" x14ac:dyDescent="0.25">
      <c r="A212" s="157">
        <v>44</v>
      </c>
      <c r="B212" s="157"/>
      <c r="C212" s="156" t="s">
        <v>85</v>
      </c>
      <c r="D212" s="93"/>
      <c r="E212" s="94">
        <f>E149</f>
        <v>29387.75</v>
      </c>
      <c r="F212" s="93"/>
      <c r="G212" s="94">
        <f>G149</f>
        <v>22420</v>
      </c>
      <c r="H212" s="143"/>
      <c r="I212" s="145">
        <f>I149</f>
        <v>17620</v>
      </c>
      <c r="J212" s="8"/>
      <c r="K212" s="161"/>
      <c r="L212" s="1"/>
      <c r="M212" s="177"/>
      <c r="N212" s="177"/>
    </row>
    <row r="213" spans="1:14" s="105" customFormat="1" ht="12.75" customHeight="1" x14ac:dyDescent="0.25">
      <c r="A213" s="157">
        <v>47</v>
      </c>
      <c r="B213" s="157"/>
      <c r="C213" s="156" t="s">
        <v>94</v>
      </c>
      <c r="D213" s="93"/>
      <c r="E213" s="94">
        <f>E160</f>
        <v>18913.95</v>
      </c>
      <c r="F213" s="93"/>
      <c r="G213" s="115"/>
      <c r="H213" s="143"/>
      <c r="I213" s="96"/>
      <c r="J213" s="8"/>
      <c r="K213" s="161"/>
      <c r="L213" s="1"/>
      <c r="M213" s="177"/>
      <c r="N213" s="177"/>
    </row>
    <row r="214" spans="1:14" s="105" customFormat="1" ht="12.75" customHeight="1" x14ac:dyDescent="0.25">
      <c r="A214" s="157">
        <v>48</v>
      </c>
      <c r="B214" s="157"/>
      <c r="C214" s="156" t="s">
        <v>96</v>
      </c>
      <c r="D214" s="93"/>
      <c r="E214" s="94">
        <f>E171</f>
        <v>40775.5</v>
      </c>
      <c r="F214" s="93"/>
      <c r="G214" s="94">
        <v>67754.91</v>
      </c>
      <c r="H214" s="143"/>
      <c r="I214" s="94">
        <f>I171</f>
        <v>7000</v>
      </c>
      <c r="J214" s="8"/>
      <c r="K214" s="161"/>
      <c r="L214" s="1"/>
      <c r="M214" s="177"/>
      <c r="N214" s="177"/>
    </row>
    <row r="215" spans="1:14" s="105" customFormat="1" ht="12.75" customHeight="1" x14ac:dyDescent="0.25">
      <c r="A215" s="157"/>
      <c r="B215" s="157"/>
      <c r="C215" s="156" t="s">
        <v>108</v>
      </c>
      <c r="D215" s="95">
        <v>8495.5499999999993</v>
      </c>
      <c r="E215" s="94"/>
      <c r="F215" s="95"/>
      <c r="G215" s="94"/>
      <c r="H215" s="95"/>
      <c r="I215" s="96"/>
      <c r="J215" s="8"/>
      <c r="K215" s="161"/>
      <c r="L215" s="1"/>
      <c r="M215" s="177"/>
      <c r="N215" s="177"/>
    </row>
    <row r="216" spans="1:14" s="105" customFormat="1" ht="12.75" customHeight="1" x14ac:dyDescent="0.25">
      <c r="A216" s="157"/>
      <c r="B216" s="157"/>
      <c r="C216" s="156" t="s">
        <v>109</v>
      </c>
      <c r="D216" s="93"/>
      <c r="E216" s="96"/>
      <c r="F216" s="97"/>
      <c r="G216" s="96">
        <v>22009.59</v>
      </c>
      <c r="H216" s="144"/>
      <c r="I216" s="96">
        <v>6247.65</v>
      </c>
      <c r="J216" s="8"/>
      <c r="K216" s="161"/>
      <c r="L216" s="1"/>
      <c r="M216" s="177"/>
      <c r="N216" s="177"/>
    </row>
    <row r="217" spans="1:14" s="105" customFormat="1" ht="12.75" customHeight="1" thickBot="1" x14ac:dyDescent="0.3">
      <c r="A217" s="157"/>
      <c r="B217" s="157"/>
      <c r="C217" s="157"/>
      <c r="D217" s="99">
        <f t="shared" ref="D217:I217" si="1">SUM(D199:D216)</f>
        <v>554389.84000000008</v>
      </c>
      <c r="E217" s="100">
        <f t="shared" si="1"/>
        <v>554389.84</v>
      </c>
      <c r="F217" s="116">
        <f>SUM(F199:F216)</f>
        <v>554384.5</v>
      </c>
      <c r="G217" s="100">
        <f>SUM(G199:G216)</f>
        <v>555384.5</v>
      </c>
      <c r="H217" s="99">
        <f t="shared" si="1"/>
        <v>475457.65</v>
      </c>
      <c r="I217" s="100">
        <f t="shared" si="1"/>
        <v>475457.65</v>
      </c>
      <c r="J217" s="8"/>
      <c r="K217" s="161"/>
      <c r="L217" s="1"/>
      <c r="M217" s="177"/>
      <c r="N217" s="177"/>
    </row>
    <row r="218" spans="1:14" s="105" customFormat="1" ht="12.75" customHeight="1" x14ac:dyDescent="0.25">
      <c r="A218" s="157"/>
      <c r="B218" s="157"/>
      <c r="C218" s="157"/>
      <c r="D218" s="157"/>
      <c r="E218" s="101"/>
      <c r="F218" s="21"/>
      <c r="G218" s="101"/>
      <c r="H218" s="157"/>
      <c r="I218" s="157"/>
      <c r="J218" s="3"/>
      <c r="K218" s="161"/>
      <c r="L218" s="1"/>
      <c r="M218" s="177"/>
      <c r="N218" s="177"/>
    </row>
    <row r="219" spans="1:14" s="105" customFormat="1" ht="12.75" customHeight="1" x14ac:dyDescent="0.25">
      <c r="A219" s="157"/>
      <c r="B219" s="157"/>
      <c r="C219" s="157"/>
      <c r="D219" s="157"/>
      <c r="E219" s="102"/>
      <c r="F219" s="21"/>
      <c r="G219" s="112"/>
      <c r="H219" s="112"/>
      <c r="I219" s="98">
        <f>I217-H217</f>
        <v>0</v>
      </c>
      <c r="J219" s="3"/>
      <c r="K219" s="161"/>
      <c r="L219" s="1"/>
      <c r="M219" s="177"/>
      <c r="N219" s="177"/>
    </row>
    <row r="220" spans="1:14" ht="12.75" customHeight="1" x14ac:dyDescent="0.25">
      <c r="E220" s="101"/>
      <c r="F220" s="21"/>
      <c r="G220" s="101"/>
      <c r="H220" s="112"/>
    </row>
    <row r="221" spans="1:14" ht="12.75" customHeight="1" x14ac:dyDescent="0.25">
      <c r="E221" s="101"/>
      <c r="F221" s="21"/>
      <c r="G221" s="113"/>
      <c r="H221" s="98"/>
    </row>
    <row r="222" spans="1:14" ht="12.75" customHeight="1" x14ac:dyDescent="0.25"/>
    <row r="223" spans="1:14" ht="12.75" customHeight="1" x14ac:dyDescent="0.25"/>
  </sheetData>
  <mergeCells count="22">
    <mergeCell ref="D3:E3"/>
    <mergeCell ref="F3:G3"/>
    <mergeCell ref="H3:I3"/>
    <mergeCell ref="D27:E27"/>
    <mergeCell ref="F27:G27"/>
    <mergeCell ref="H27:I27"/>
    <mergeCell ref="D64:E64"/>
    <mergeCell ref="F64:G64"/>
    <mergeCell ref="H64:I64"/>
    <mergeCell ref="D113:E113"/>
    <mergeCell ref="F113:G113"/>
    <mergeCell ref="H113:I113"/>
    <mergeCell ref="D198:E198"/>
    <mergeCell ref="F198:G198"/>
    <mergeCell ref="H198:I198"/>
    <mergeCell ref="D124:E124"/>
    <mergeCell ref="F124:G124"/>
    <mergeCell ref="H124:I124"/>
    <mergeCell ref="D152:E152"/>
    <mergeCell ref="D161:E161"/>
    <mergeCell ref="F161:G161"/>
    <mergeCell ref="H161:I161"/>
  </mergeCells>
  <pageMargins left="0.70866141732283472" right="0.70866141732283472" top="0.78740157480314965" bottom="0.78740157480314965" header="0.31496062992125984" footer="0.31496062992125984"/>
  <pageSetup paperSize="9" scale="93" fitToHeight="10" orientation="landscape" r:id="rId1"/>
  <headerFooter>
    <oddFooter>&amp;L&amp;8&amp;Z&amp;F, &amp;A&amp;R&amp;8Seite &amp;P von &amp;N</oddFooter>
  </headerFooter>
  <rowBreaks count="1" manualBreakCount="1"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August 2020</vt:lpstr>
      <vt:lpstr>September 2020</vt:lpstr>
      <vt:lpstr>Version_20201013</vt:lpstr>
      <vt:lpstr>KGV_20201101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</dc:creator>
  <cp:lastModifiedBy>Sekretariat</cp:lastModifiedBy>
  <cp:lastPrinted>2020-09-28T20:07:40Z</cp:lastPrinted>
  <dcterms:created xsi:type="dcterms:W3CDTF">2016-08-18T18:47:59Z</dcterms:created>
  <dcterms:modified xsi:type="dcterms:W3CDTF">2020-10-23T08:46:25Z</dcterms:modified>
</cp:coreProperties>
</file>